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8" windowWidth="21012" windowHeight="9972" activeTab="3"/>
  </bookViews>
  <sheets>
    <sheet name="приложение 4" sheetId="1" r:id="rId1"/>
    <sheet name="приложение 5" sheetId="2" r:id="rId2"/>
    <sheet name="приложение 6" sheetId="4" r:id="rId3"/>
    <sheet name="приложение 7" sheetId="3" r:id="rId4"/>
    <sheet name="приложение 9 " sheetId="10" r:id="rId5"/>
  </sheets>
  <definedNames>
    <definedName name="_GoBack" localSheetId="3">'приложение 7'!#REF!</definedName>
    <definedName name="_Hlk56769920" localSheetId="2">'приложение 6'!#REF!</definedName>
  </definedNames>
  <calcPr calcId="125725"/>
</workbook>
</file>

<file path=xl/calcChain.xml><?xml version="1.0" encoding="utf-8"?>
<calcChain xmlns="http://schemas.openxmlformats.org/spreadsheetml/2006/main">
  <c r="E98" i="3"/>
  <c r="E97" s="1"/>
  <c r="F32" l="1"/>
  <c r="F31" s="1"/>
  <c r="F30" s="1"/>
  <c r="G32"/>
  <c r="G31" s="1"/>
  <c r="G30" s="1"/>
  <c r="E31"/>
  <c r="E30" s="1"/>
  <c r="E32"/>
  <c r="F98"/>
  <c r="G98"/>
  <c r="H98" i="4"/>
  <c r="G98"/>
  <c r="F98"/>
  <c r="H97"/>
  <c r="H96" s="1"/>
  <c r="G97"/>
  <c r="G96" s="1"/>
  <c r="F97"/>
  <c r="F96" s="1"/>
  <c r="H94"/>
  <c r="H93" s="1"/>
  <c r="H92" s="1"/>
  <c r="G94"/>
  <c r="G93" s="1"/>
  <c r="G92" s="1"/>
  <c r="F94"/>
  <c r="F93" s="1"/>
  <c r="F92" s="1"/>
  <c r="H90"/>
  <c r="G90"/>
  <c r="F90"/>
  <c r="H89"/>
  <c r="H88" s="1"/>
  <c r="G89"/>
  <c r="G88" s="1"/>
  <c r="F89"/>
  <c r="F88" s="1"/>
  <c r="H86"/>
  <c r="H84" s="1"/>
  <c r="G86"/>
  <c r="G84" s="1"/>
  <c r="F86"/>
  <c r="F84" s="1"/>
  <c r="H81"/>
  <c r="H80" s="1"/>
  <c r="H79" s="1"/>
  <c r="G81"/>
  <c r="G80" s="1"/>
  <c r="G79" s="1"/>
  <c r="F81"/>
  <c r="F80" s="1"/>
  <c r="F79" s="1"/>
  <c r="H77"/>
  <c r="G77"/>
  <c r="F77"/>
  <c r="H75"/>
  <c r="H74" s="1"/>
  <c r="H73" s="1"/>
  <c r="G75"/>
  <c r="G74" s="1"/>
  <c r="G73" s="1"/>
  <c r="F75"/>
  <c r="F74" s="1"/>
  <c r="F73" s="1"/>
  <c r="H71"/>
  <c r="G71"/>
  <c r="F71"/>
  <c r="H69"/>
  <c r="G69"/>
  <c r="F69"/>
  <c r="H67"/>
  <c r="G67"/>
  <c r="F67"/>
  <c r="H65"/>
  <c r="H64" s="1"/>
  <c r="H59" s="1"/>
  <c r="G65"/>
  <c r="G64" s="1"/>
  <c r="G59" s="1"/>
  <c r="F65"/>
  <c r="F64" s="1"/>
  <c r="H62"/>
  <c r="G62"/>
  <c r="F62"/>
  <c r="H60"/>
  <c r="G60"/>
  <c r="F60"/>
  <c r="H57"/>
  <c r="G57"/>
  <c r="F57"/>
  <c r="H56"/>
  <c r="G56"/>
  <c r="G55" s="1"/>
  <c r="F56"/>
  <c r="H52"/>
  <c r="G52"/>
  <c r="F52"/>
  <c r="F49" s="1"/>
  <c r="F48" s="1"/>
  <c r="H50"/>
  <c r="G50"/>
  <c r="F50"/>
  <c r="H49"/>
  <c r="H48" s="1"/>
  <c r="G49"/>
  <c r="G48" s="1"/>
  <c r="H46"/>
  <c r="H45" s="1"/>
  <c r="G46"/>
  <c r="G45" s="1"/>
  <c r="F46"/>
  <c r="F45" s="1"/>
  <c r="H43"/>
  <c r="G43"/>
  <c r="F43"/>
  <c r="H41"/>
  <c r="G41"/>
  <c r="F41"/>
  <c r="H40"/>
  <c r="G40"/>
  <c r="F40"/>
  <c r="H36"/>
  <c r="H35" s="1"/>
  <c r="H34" s="1"/>
  <c r="G36"/>
  <c r="G35" s="1"/>
  <c r="G34" s="1"/>
  <c r="F36"/>
  <c r="F35" s="1"/>
  <c r="F34" s="1"/>
  <c r="H31"/>
  <c r="H30" s="1"/>
  <c r="G31"/>
  <c r="G30" s="1"/>
  <c r="F31"/>
  <c r="F30"/>
  <c r="H28"/>
  <c r="G28"/>
  <c r="F28"/>
  <c r="H27"/>
  <c r="G27"/>
  <c r="F27"/>
  <c r="H25"/>
  <c r="G25"/>
  <c r="F25"/>
  <c r="H24"/>
  <c r="G24"/>
  <c r="F24"/>
  <c r="H22"/>
  <c r="G22"/>
  <c r="F22"/>
  <c r="H21"/>
  <c r="G21"/>
  <c r="F21"/>
  <c r="H17"/>
  <c r="H16" s="1"/>
  <c r="G17"/>
  <c r="G16" s="1"/>
  <c r="F17"/>
  <c r="F16"/>
  <c r="H14"/>
  <c r="H13" s="1"/>
  <c r="G14"/>
  <c r="F14"/>
  <c r="G13"/>
  <c r="F13"/>
  <c r="E21" i="1"/>
  <c r="E88" i="3"/>
  <c r="F88"/>
  <c r="G88"/>
  <c r="G74" i="2"/>
  <c r="F74"/>
  <c r="E74"/>
  <c r="F59" i="4" l="1"/>
  <c r="F55" s="1"/>
  <c r="F12"/>
  <c r="G12"/>
  <c r="H12"/>
  <c r="H100" s="1"/>
  <c r="H55"/>
  <c r="H39"/>
  <c r="G39"/>
  <c r="F39"/>
  <c r="F100" l="1"/>
  <c r="G100"/>
  <c r="E65" i="3"/>
  <c r="E64" s="1"/>
  <c r="G65"/>
  <c r="G64" s="1"/>
  <c r="F65"/>
  <c r="F64" s="1"/>
  <c r="F97"/>
  <c r="G97"/>
  <c r="F91"/>
  <c r="G91"/>
  <c r="E91"/>
  <c r="F93"/>
  <c r="G93"/>
  <c r="E93"/>
  <c r="F95"/>
  <c r="G95"/>
  <c r="E95"/>
  <c r="F87"/>
  <c r="G87"/>
  <c r="E87"/>
  <c r="F74"/>
  <c r="G74"/>
  <c r="E74"/>
  <c r="F76"/>
  <c r="G76"/>
  <c r="E76"/>
  <c r="F78"/>
  <c r="G78"/>
  <c r="E78"/>
  <c r="F80"/>
  <c r="G80"/>
  <c r="E80"/>
  <c r="F83"/>
  <c r="G83"/>
  <c r="E83"/>
  <c r="F85"/>
  <c r="G85"/>
  <c r="E85"/>
  <c r="F69"/>
  <c r="G69"/>
  <c r="E69"/>
  <c r="F71"/>
  <c r="G71"/>
  <c r="E71"/>
  <c r="F61"/>
  <c r="F60" s="1"/>
  <c r="G61"/>
  <c r="G60" s="1"/>
  <c r="E61"/>
  <c r="E60" s="1"/>
  <c r="F56"/>
  <c r="F55" s="1"/>
  <c r="F54" s="1"/>
  <c r="G56"/>
  <c r="G55" s="1"/>
  <c r="G54" s="1"/>
  <c r="E56"/>
  <c r="E55" s="1"/>
  <c r="E54" s="1"/>
  <c r="F52"/>
  <c r="F51" s="1"/>
  <c r="F50" s="1"/>
  <c r="G52"/>
  <c r="G51" s="1"/>
  <c r="G50" s="1"/>
  <c r="E52"/>
  <c r="E51" s="1"/>
  <c r="E50" s="1"/>
  <c r="F44"/>
  <c r="F43" s="1"/>
  <c r="G44"/>
  <c r="G43" s="1"/>
  <c r="E44"/>
  <c r="E43" s="1"/>
  <c r="F46"/>
  <c r="G46"/>
  <c r="E46"/>
  <c r="F48"/>
  <c r="G48"/>
  <c r="E48"/>
  <c r="F40"/>
  <c r="F39" s="1"/>
  <c r="F38" s="1"/>
  <c r="G40"/>
  <c r="G39" s="1"/>
  <c r="G38" s="1"/>
  <c r="E40"/>
  <c r="E39" s="1"/>
  <c r="E38" s="1"/>
  <c r="F36"/>
  <c r="F35" s="1"/>
  <c r="F34" s="1"/>
  <c r="G36"/>
  <c r="G35" s="1"/>
  <c r="G34" s="1"/>
  <c r="E36"/>
  <c r="E35" s="1"/>
  <c r="E34" s="1"/>
  <c r="F28"/>
  <c r="G28"/>
  <c r="E28"/>
  <c r="F24"/>
  <c r="F23" s="1"/>
  <c r="F22" s="1"/>
  <c r="G24"/>
  <c r="G23" s="1"/>
  <c r="G22" s="1"/>
  <c r="E24"/>
  <c r="E23" s="1"/>
  <c r="E22" s="1"/>
  <c r="F19"/>
  <c r="F18" s="1"/>
  <c r="F17" s="1"/>
  <c r="G19"/>
  <c r="G18" s="1"/>
  <c r="G17" s="1"/>
  <c r="E19"/>
  <c r="E18" s="1"/>
  <c r="E17" s="1"/>
  <c r="F15"/>
  <c r="F14" s="1"/>
  <c r="F13" s="1"/>
  <c r="G15"/>
  <c r="G14" s="1"/>
  <c r="G13" s="1"/>
  <c r="E15"/>
  <c r="E14" s="1"/>
  <c r="E13" s="1"/>
  <c r="F51" i="2"/>
  <c r="G51"/>
  <c r="G97"/>
  <c r="G96" s="1"/>
  <c r="G95" s="1"/>
  <c r="F97"/>
  <c r="F96" s="1"/>
  <c r="F95" s="1"/>
  <c r="E97"/>
  <c r="E96" s="1"/>
  <c r="E95" s="1"/>
  <c r="G93"/>
  <c r="G92" s="1"/>
  <c r="G91" s="1"/>
  <c r="F93"/>
  <c r="F92" s="1"/>
  <c r="F91" s="1"/>
  <c r="E93"/>
  <c r="E92" s="1"/>
  <c r="E91" s="1"/>
  <c r="G89"/>
  <c r="G88" s="1"/>
  <c r="G87" s="1"/>
  <c r="F89"/>
  <c r="F88" s="1"/>
  <c r="F87" s="1"/>
  <c r="E89"/>
  <c r="E88" s="1"/>
  <c r="E87" s="1"/>
  <c r="G85"/>
  <c r="G83" s="1"/>
  <c r="F85"/>
  <c r="F83" s="1"/>
  <c r="E85"/>
  <c r="E83" s="1"/>
  <c r="G80"/>
  <c r="G79" s="1"/>
  <c r="F80"/>
  <c r="F79" s="1"/>
  <c r="E80"/>
  <c r="E79" s="1"/>
  <c r="G76"/>
  <c r="F76"/>
  <c r="E76"/>
  <c r="G70"/>
  <c r="F70"/>
  <c r="E70"/>
  <c r="G68"/>
  <c r="F68"/>
  <c r="E68"/>
  <c r="G66"/>
  <c r="F66"/>
  <c r="E66"/>
  <c r="G64"/>
  <c r="F64"/>
  <c r="E64"/>
  <c r="G61"/>
  <c r="F61"/>
  <c r="E61"/>
  <c r="G59"/>
  <c r="F59"/>
  <c r="E59"/>
  <c r="G56"/>
  <c r="G55" s="1"/>
  <c r="F56"/>
  <c r="F55" s="1"/>
  <c r="E56"/>
  <c r="E55" s="1"/>
  <c r="E51"/>
  <c r="G49"/>
  <c r="F49"/>
  <c r="E49"/>
  <c r="G45"/>
  <c r="G44" s="1"/>
  <c r="F45"/>
  <c r="F44" s="1"/>
  <c r="E45"/>
  <c r="E44" s="1"/>
  <c r="G42"/>
  <c r="F42"/>
  <c r="E42"/>
  <c r="G40"/>
  <c r="F40"/>
  <c r="E40"/>
  <c r="G35"/>
  <c r="G34" s="1"/>
  <c r="G33" s="1"/>
  <c r="F35"/>
  <c r="F34" s="1"/>
  <c r="F33" s="1"/>
  <c r="E35"/>
  <c r="E34" s="1"/>
  <c r="E33" s="1"/>
  <c r="G30"/>
  <c r="G29" s="1"/>
  <c r="F30"/>
  <c r="F29" s="1"/>
  <c r="E30"/>
  <c r="E29" s="1"/>
  <c r="G27"/>
  <c r="G26" s="1"/>
  <c r="F27"/>
  <c r="F26" s="1"/>
  <c r="E27"/>
  <c r="E26" s="1"/>
  <c r="G24"/>
  <c r="G23" s="1"/>
  <c r="F24"/>
  <c r="F23" s="1"/>
  <c r="E24"/>
  <c r="E23" s="1"/>
  <c r="G21"/>
  <c r="G20" s="1"/>
  <c r="F21"/>
  <c r="F20" s="1"/>
  <c r="E21"/>
  <c r="E20" s="1"/>
  <c r="G16"/>
  <c r="G15" s="1"/>
  <c r="F16"/>
  <c r="F15" s="1"/>
  <c r="E16"/>
  <c r="E15" s="1"/>
  <c r="G13"/>
  <c r="G12" s="1"/>
  <c r="F13"/>
  <c r="F12" s="1"/>
  <c r="E13"/>
  <c r="E12" s="1"/>
  <c r="D35" i="1"/>
  <c r="E35"/>
  <c r="C35"/>
  <c r="D33"/>
  <c r="E33"/>
  <c r="C33"/>
  <c r="D31"/>
  <c r="E31"/>
  <c r="C31"/>
  <c r="D28"/>
  <c r="E28"/>
  <c r="C28"/>
  <c r="D26"/>
  <c r="E26"/>
  <c r="C26"/>
  <c r="D23"/>
  <c r="E23"/>
  <c r="C23"/>
  <c r="D21"/>
  <c r="C21"/>
  <c r="D18"/>
  <c r="E18"/>
  <c r="C18"/>
  <c r="D16"/>
  <c r="E16"/>
  <c r="C16"/>
  <c r="D9"/>
  <c r="E9"/>
  <c r="C9"/>
  <c r="E37" l="1"/>
  <c r="D37"/>
  <c r="F72" i="2"/>
  <c r="F73"/>
  <c r="G26" i="3"/>
  <c r="E26"/>
  <c r="C37" i="1"/>
  <c r="E73" i="2"/>
  <c r="E72" s="1"/>
  <c r="G73"/>
  <c r="G72" s="1"/>
  <c r="F26" i="3"/>
  <c r="G63" i="2"/>
  <c r="G58" s="1"/>
  <c r="G54" s="1"/>
  <c r="E48"/>
  <c r="E47" s="1"/>
  <c r="E39"/>
  <c r="E38" s="1"/>
  <c r="F68" i="3"/>
  <c r="E68"/>
  <c r="F59"/>
  <c r="G68"/>
  <c r="E63" i="2"/>
  <c r="E58" s="1"/>
  <c r="E54" s="1"/>
  <c r="F63"/>
  <c r="F58" s="1"/>
  <c r="F54" s="1"/>
  <c r="G48"/>
  <c r="G47" s="1"/>
  <c r="F42" i="3"/>
  <c r="G42"/>
  <c r="E42"/>
  <c r="E59"/>
  <c r="G59"/>
  <c r="F73"/>
  <c r="G73"/>
  <c r="E73"/>
  <c r="F90"/>
  <c r="G90"/>
  <c r="E90"/>
  <c r="F48" i="2"/>
  <c r="F47" s="1"/>
  <c r="E11"/>
  <c r="G11"/>
  <c r="G78"/>
  <c r="F11"/>
  <c r="G39"/>
  <c r="G38" s="1"/>
  <c r="F78"/>
  <c r="F39"/>
  <c r="F38" s="1"/>
  <c r="E78"/>
  <c r="E67" i="3" l="1"/>
  <c r="E103" s="1"/>
  <c r="F67"/>
  <c r="F103" s="1"/>
  <c r="G67"/>
  <c r="G103" s="1"/>
  <c r="G99" i="2"/>
  <c r="E99"/>
  <c r="F99"/>
</calcChain>
</file>

<file path=xl/sharedStrings.xml><?xml version="1.0" encoding="utf-8"?>
<sst xmlns="http://schemas.openxmlformats.org/spreadsheetml/2006/main" count="771" uniqueCount="170">
  <si>
    <t>Раздел, подраздел</t>
  </si>
  <si>
    <t>Наименование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</si>
  <si>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</si>
  <si>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</si>
  <si>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</si>
  <si>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</si>
  <si>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</si>
  <si>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</si>
  <si>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</si>
  <si>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</si>
  <si>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</si>
  <si>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</si>
  <si>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</si>
  <si>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</si>
  <si>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</si>
  <si>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</si>
  <si>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</si>
  <si>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</si>
  <si>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</si>
  <si>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</si>
  <si>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 xml:space="preserve">Культура, кинематография </t>
  </si>
  <si>
    <t>Культура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</si>
  <si>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</si>
  <si>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</si>
  <si>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</si>
  <si>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</si>
  <si>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ВСЕГО</t>
  </si>
  <si>
    <t>(тыс. руб.)</t>
  </si>
  <si>
    <t>Целевая статья (муниципальная программа и непрограммное направление деятельности)</t>
  </si>
  <si>
    <t>Группа видов расходов</t>
  </si>
  <si>
    <t>Функционирование высшего должностного лица субъекта РФ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</si>
  <si>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</si>
  <si>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90 0</t>
  </si>
  <si>
    <t>Функционирование высших исполнительных органов государственной  власти субъектов РФ, местных администраций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</si>
  <si>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</si>
  <si>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</si>
  <si>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 и таможенных органов и органов финансового (финансово-бюджетного) надзора</t>
  </si>
  <si>
    <t>Межбюджетные трансферты</t>
  </si>
  <si>
    <t>99 0</t>
  </si>
  <si>
    <t>19 0</t>
  </si>
  <si>
    <t>20 0</t>
  </si>
  <si>
    <t>43 0</t>
  </si>
  <si>
    <t>12 0</t>
  </si>
  <si>
    <t>02 0</t>
  </si>
  <si>
    <t>27 0</t>
  </si>
  <si>
    <t>27 4</t>
  </si>
  <si>
    <t>Культура, кинематография</t>
  </si>
  <si>
    <t>ИТОГО:</t>
  </si>
  <si>
    <t>Группа вида расходов</t>
  </si>
  <si>
    <t>Раздел,</t>
  </si>
  <si>
    <t>подраздел</t>
  </si>
  <si>
    <t>02 0 00</t>
  </si>
  <si>
    <t>02 0 01</t>
  </si>
  <si>
    <t>ЖИЛИЩНО-КОММУНАЛЬНОЕ ХОЗЯЙСТВО</t>
  </si>
  <si>
    <t>11 0 00</t>
  </si>
  <si>
    <t>11 0 01</t>
  </si>
  <si>
    <t>ФИЗИЧЕСКАЯ КУЛЬТУРА И СПОРТ</t>
  </si>
  <si>
    <t>12 0 01</t>
  </si>
  <si>
    <t>ОБРАЗОВАНИЕ</t>
  </si>
  <si>
    <t>19 0 00</t>
  </si>
  <si>
    <t>19 0 01</t>
  </si>
  <si>
    <t>НАЦИОНАЛЬНАЯ БЕЗОПАСНОСТЬ И ПРАВООХРАНИТЕЛЬНАЯ ДЕЯТЕЛЬНОСТЬ</t>
  </si>
  <si>
    <t>20 0 00</t>
  </si>
  <si>
    <t>20 0 01</t>
  </si>
  <si>
    <t>27 0 00</t>
  </si>
  <si>
    <t>27 4 00</t>
  </si>
  <si>
    <t>43 0 00</t>
  </si>
  <si>
    <t>90 0 00</t>
  </si>
  <si>
    <t>ОБЩЕГОСУДАРСТВЕННЫЕ ВОПРОСЫ</t>
  </si>
  <si>
    <t>99 0 00</t>
  </si>
  <si>
    <t>НАЦИОНАЛЬНАЯ ОБОРОНА</t>
  </si>
  <si>
    <t>КУЛЬТУРА, КИНЕМАТОГРАФИЯ</t>
  </si>
  <si>
    <t>СРЕДСТВА МАССОВОЙ ИНФОРМАЦИИ</t>
  </si>
  <si>
    <t>ИТОГО</t>
  </si>
  <si>
    <t>к Решению Совета народных депутатов</t>
  </si>
  <si>
    <t>Другие вопросы в области культуры, кинематографии</t>
  </si>
  <si>
    <t>2025 год</t>
  </si>
  <si>
    <t>Подпрограмма «Уличное освещение»</t>
  </si>
  <si>
    <t>27 1</t>
  </si>
  <si>
    <t>10 0 00</t>
  </si>
  <si>
    <t>10 0 02</t>
  </si>
  <si>
    <t>Другие вопросы в области культуры,</t>
  </si>
  <si>
    <t>кинематографии</t>
  </si>
  <si>
    <t>27 1 00</t>
  </si>
  <si>
    <t>10 0</t>
  </si>
  <si>
    <t>11 0</t>
  </si>
  <si>
    <t>Дефицит/профицит</t>
  </si>
  <si>
    <t>28 0</t>
  </si>
  <si>
    <t>НАЦИОНАЛЬНАЯ ЭКОНОМИКА</t>
  </si>
  <si>
    <t>28 0 00</t>
  </si>
  <si>
    <t>28 0 01</t>
  </si>
  <si>
    <t>43 0 02</t>
  </si>
  <si>
    <t>Защита населения и территории от чрезвычайных ситуаций природного и техногенного характера, пожарная безопасность</t>
  </si>
  <si>
    <t>Социальная политика</t>
  </si>
  <si>
    <t>Пенсионное обеспечение</t>
  </si>
  <si>
    <t>Непрограммные направления обеспечения деятельности  органов муниципальной власти  Захаровского сельского поселения</t>
  </si>
  <si>
    <t>Непрограммные расходы органов муниципальной власти  Захаровского сельского поселения</t>
  </si>
  <si>
    <t>Обеспечение проведения выборов и референдумов</t>
  </si>
  <si>
    <t>МП «Программа комплексного развития транспортной инфраструктуры Захаровского сельского поселения Котельниковского муниципального района Волгоградской области на период 2016-2026 г.г.»</t>
  </si>
  <si>
    <t>Подпрограмма «Организация и содержание мест захоронения»</t>
  </si>
  <si>
    <t>27 3</t>
  </si>
  <si>
    <t xml:space="preserve">Прочие мероприятия по благоустройству </t>
  </si>
  <si>
    <t>МП «Этносоциальное развитие населения и поддержка государственной службы казачьих обществ на территории Захаровского сельского поселения Котельниковского муниципального района Волгоградской области на период 2018-2020гг.»</t>
  </si>
  <si>
    <t>Социальное обеспечение и иные выплаты населению</t>
  </si>
  <si>
    <t>Приложение № 7</t>
  </si>
  <si>
    <t>Захаровского сельского поселения</t>
  </si>
  <si>
    <t>тыс.руб.</t>
  </si>
  <si>
    <t>12 0 00</t>
  </si>
  <si>
    <t>Подпрограмма «Содержание мест захоронения»</t>
  </si>
  <si>
    <t>27 3 00</t>
  </si>
  <si>
    <t>Непрограммные направления обеспечения деятельности  органов муниципальной власти Захаровского сельского поселения</t>
  </si>
  <si>
    <t>Непрограммные расходы органов муниципальной власти Захаровского сельского поселения</t>
  </si>
  <si>
    <t>КУЛЬТУРА</t>
  </si>
  <si>
    <t>99 0 0</t>
  </si>
  <si>
    <t xml:space="preserve">Благоустройство </t>
  </si>
  <si>
    <t>СОЦИАЛЬНАЯ ПОЛИТИКА</t>
  </si>
  <si>
    <t>Защита населения и территорий от  чрезвычайных ситуаций природного и техногенного характера, пожарная безопасность</t>
  </si>
  <si>
    <t>МП «Этносоциальное развитие населения и поддержка государственной службы казачьих обществ на территории Захаровского сельского поселения Котельниковского муниципального района Волгоградской области на период 2021-2023гг.»</t>
  </si>
  <si>
    <t>МП «Физическая культура и спорт на территории Захаровского сельского поселения Котельниковского муниципального района Волгоградской области на период 2021-2023гг.»</t>
  </si>
  <si>
    <t>0500</t>
  </si>
  <si>
    <t>0503</t>
  </si>
  <si>
    <t>0800</t>
  </si>
  <si>
    <t>0804</t>
  </si>
  <si>
    <t>0300</t>
  </si>
  <si>
    <t>0310</t>
  </si>
  <si>
    <t>0314</t>
  </si>
  <si>
    <t>0700</t>
  </si>
  <si>
    <t>0707</t>
  </si>
  <si>
    <t>0400</t>
  </si>
  <si>
    <t>0409</t>
  </si>
  <si>
    <t>0100</t>
  </si>
  <si>
    <t>0102</t>
  </si>
  <si>
    <t>0104</t>
  </si>
  <si>
    <t>0200</t>
  </si>
  <si>
    <t>0203</t>
  </si>
  <si>
    <t>0801</t>
  </si>
  <si>
    <t>0113</t>
  </si>
  <si>
    <t>0502</t>
  </si>
  <si>
    <t>0106</t>
  </si>
  <si>
    <t>0111</t>
  </si>
  <si>
    <t>0107</t>
  </si>
  <si>
    <t>2026 год</t>
  </si>
  <si>
    <t>Ведомства</t>
  </si>
  <si>
    <t>14 0 00</t>
  </si>
  <si>
    <t>14 0 01</t>
  </si>
  <si>
    <t>МП «Физическая культура и спорт на территории Захаровского сельского поселения Котельниковского муниципального района Волгоградской области на период 2024-2026гг.»</t>
  </si>
  <si>
    <t>МП «Энергосбережение и повышение энергетической эффективности на территории Захаровского сельского поселения Котельниковского муниципального района Волгоградской области на период 2024-2026г.»</t>
  </si>
  <si>
    <t>МП «Пожарная безопасность на территории Захаровского сельского поселения на период 2024-2026гг.»</t>
  </si>
  <si>
    <t>МП «Профилактика терроризма и экстремизма, а также минимизации и ликвидация последствий проявлений терроризма и экстремизма в границах Захаровского сельского поселения на период 2024-2026гг»</t>
  </si>
  <si>
    <t>МП «Развитие общественных работ на территории Захаровского сельского поселения Котельниковского муниципального района Волгоградской области на период 2024-2026гг.»</t>
  </si>
  <si>
    <t>МП «Энергосбережение и повышение энергетической эффективности на территории Захаровского сельского поселения Котельниковского муниципального района Волгоградской области на период 2024-2026гг»</t>
  </si>
  <si>
    <t>МП «Благоустройство населенных пунктов Захаровского сельского поселения на 2024-2026гг.»</t>
  </si>
  <si>
    <t>МП «Развитие мероприятий молодежной политики  на территории Захаровского сельского поселения на 2024-2026гг.»</t>
  </si>
  <si>
    <t>МП "Профилактика правонарушений и преступных проявлений на территории Захаровского сельского поселения на период 2024-2026гг."</t>
  </si>
  <si>
    <t>14 0</t>
  </si>
  <si>
    <t xml:space="preserve">Приложение №4
к Решению Совета народных депутатов
Захаровского  сельского поселения
«О бюджете поселения на 2025 год и на плановый
период 2026 и 2027 годов»
</t>
  </si>
  <si>
    <t xml:space="preserve">Распределение бюджетных ассигнований  
по разделам и подразделам классификации расходов бюджета поселения
 на 2025-2027 год
</t>
  </si>
  <si>
    <t>2027 год</t>
  </si>
  <si>
    <t xml:space="preserve">Приложение № 5
к Решению Совета народных депутатов
Захаровского сельского  поселения
«О бюджете поселения на 2025 год и на плановый
период 2026 и 2027 годов»
</t>
  </si>
  <si>
    <t>Распределение бюджетных ассигнований по разделам, подразделам, целевым статьям и группам видов расходов бюджета в составе ведомственной структуры расходов бюджета поселения на 2025- 2027 год</t>
  </si>
  <si>
    <t>«О бюджете поселения на 2025 год ина плановый</t>
  </si>
  <si>
    <t>период 2026 и 2027 годов»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</si>
  <si>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Захаровского сельского поселения на 2025- 2027 год</t>
  </si>
  <si>
    <t xml:space="preserve">                                                                  Приложение № 6
                                                                                                             к Решению Совета народных депутатов
                                                                                                                        Захаровского сельского  сельского поселения
                                                                                                                               «О бюджете поселения на 2025 год и на плановый
                                                                                период 2026 и 2027 годов»
</t>
  </si>
  <si>
    <t>1.5. Приложение 5 изложить в следующей редакции:</t>
  </si>
  <si>
    <t>1.6. Приложение 6 изложить в следующей редакции:</t>
  </si>
  <si>
    <t>1.7. Приложение 7 изложить в следующей редакции:</t>
  </si>
  <si>
    <t>2. Настоящее решение вступает в силу с момента официального опубликования (обнародования).</t>
  </si>
  <si>
    <t>Врио Главы Захаровского сельского поселения                                          И.Ю. Ротару</t>
  </si>
  <si>
    <t>Распределение бюджетных ассигнований по разделам, подразделам, целевым статьям и группам видов расходов бюджета в составе                                                ведомственной ведомственной структуры расходов бюджета поселения на 2025- 2027 год</t>
  </si>
</sst>
</file>

<file path=xl/styles.xml><?xml version="1.0" encoding="utf-8"?>
<styleSheet xmlns="http://schemas.openxmlformats.org/spreadsheetml/2006/main">
  <numFmts count="1">
    <numFmt numFmtId="164" formatCode="0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DAB0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9" fontId="0" fillId="0" borderId="0" xfId="0" applyNumberFormat="1"/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3" borderId="5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2" fillId="3" borderId="2" xfId="0" applyFont="1" applyFill="1" applyBorder="1" applyAlignment="1">
      <alignment vertical="top" wrapText="1"/>
    </xf>
    <xf numFmtId="0" fontId="4" fillId="4" borderId="2" xfId="0" applyFont="1" applyFill="1" applyBorder="1" applyAlignment="1">
      <alignment wrapText="1"/>
    </xf>
    <xf numFmtId="0" fontId="4" fillId="4" borderId="5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wrapText="1"/>
    </xf>
    <xf numFmtId="2" fontId="2" fillId="0" borderId="5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2" fontId="4" fillId="0" borderId="5" xfId="0" applyNumberFormat="1" applyFont="1" applyBorder="1" applyAlignment="1">
      <alignment horizontal="center" vertical="top" wrapText="1"/>
    </xf>
    <xf numFmtId="2" fontId="11" fillId="0" borderId="5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7" fillId="0" borderId="5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2" fillId="3" borderId="5" xfId="0" applyNumberFormat="1" applyFont="1" applyFill="1" applyBorder="1" applyAlignment="1">
      <alignment horizontal="center" vertical="top" wrapText="1"/>
    </xf>
    <xf numFmtId="2" fontId="4" fillId="5" borderId="5" xfId="0" applyNumberFormat="1" applyFont="1" applyFill="1" applyBorder="1" applyAlignment="1">
      <alignment horizontal="center" vertical="top" wrapText="1"/>
    </xf>
    <xf numFmtId="2" fontId="4" fillId="4" borderId="5" xfId="0" applyNumberFormat="1" applyFont="1" applyFill="1" applyBorder="1" applyAlignment="1">
      <alignment horizontal="center" vertical="top" wrapText="1"/>
    </xf>
    <xf numFmtId="2" fontId="5" fillId="0" borderId="13" xfId="0" applyNumberFormat="1" applyFont="1" applyBorder="1" applyAlignment="1">
      <alignment horizontal="center" vertical="top" wrapText="1"/>
    </xf>
    <xf numFmtId="2" fontId="1" fillId="0" borderId="15" xfId="0" applyNumberFormat="1" applyFont="1" applyBorder="1" applyAlignment="1">
      <alignment horizontal="center" vertical="top"/>
    </xf>
    <xf numFmtId="49" fontId="9" fillId="0" borderId="4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4" fillId="5" borderId="5" xfId="0" applyNumberFormat="1" applyFont="1" applyFill="1" applyBorder="1" applyAlignment="1">
      <alignment horizontal="center" vertical="top" wrapText="1"/>
    </xf>
    <xf numFmtId="49" fontId="4" fillId="4" borderId="5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2" fontId="7" fillId="6" borderId="5" xfId="0" applyNumberFormat="1" applyFont="1" applyFill="1" applyBorder="1" applyAlignment="1">
      <alignment horizontal="center" vertical="top" wrapText="1"/>
    </xf>
    <xf numFmtId="2" fontId="1" fillId="6" borderId="5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7" borderId="2" xfId="0" applyFont="1" applyFill="1" applyBorder="1" applyAlignment="1">
      <alignment vertical="top" wrapText="1"/>
    </xf>
    <xf numFmtId="49" fontId="2" fillId="7" borderId="5" xfId="0" applyNumberFormat="1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2" fontId="2" fillId="7" borderId="5" xfId="0" applyNumberFormat="1" applyFont="1" applyFill="1" applyBorder="1" applyAlignment="1">
      <alignment horizontal="center" vertical="top" wrapText="1"/>
    </xf>
    <xf numFmtId="0" fontId="1" fillId="7" borderId="5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64" fontId="7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vertical="top"/>
    </xf>
    <xf numFmtId="0" fontId="11" fillId="0" borderId="0" xfId="0" applyFont="1" applyBorder="1" applyAlignment="1">
      <alignment horizontal="center" vertical="top" wrapText="1"/>
    </xf>
    <xf numFmtId="2" fontId="0" fillId="0" borderId="0" xfId="0" applyNumberFormat="1" applyBorder="1"/>
    <xf numFmtId="0" fontId="4" fillId="0" borderId="0" xfId="0" applyFont="1" applyBorder="1" applyAlignment="1">
      <alignment horizontal="center" vertical="top"/>
    </xf>
    <xf numFmtId="2" fontId="4" fillId="0" borderId="0" xfId="0" applyNumberFormat="1" applyFont="1" applyBorder="1"/>
    <xf numFmtId="0" fontId="0" fillId="0" borderId="0" xfId="0" applyBorder="1"/>
    <xf numFmtId="2" fontId="2" fillId="0" borderId="0" xfId="0" applyNumberFormat="1" applyFont="1" applyBorder="1"/>
    <xf numFmtId="49" fontId="1" fillId="0" borderId="0" xfId="0" applyNumberFormat="1" applyFont="1"/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" fillId="0" borderId="10" xfId="0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9" fillId="0" borderId="8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CCFF"/>
      <color rgb="FFDAB0B7"/>
      <color rgb="FFCD939D"/>
      <color rgb="FFE3F9E4"/>
      <color rgb="FFEAF1DD"/>
      <color rgb="FFFFFFCC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41"/>
  <sheetViews>
    <sheetView topLeftCell="A19" zoomScaleNormal="100" workbookViewId="0">
      <selection activeCell="C26" sqref="C26"/>
    </sheetView>
  </sheetViews>
  <sheetFormatPr defaultRowHeight="14.4"/>
  <cols>
    <col min="1" max="1" width="9.33203125" style="8" customWidth="1"/>
    <col min="2" max="2" width="62.5546875" customWidth="1"/>
    <col min="3" max="3" width="11.44140625" customWidth="1"/>
    <col min="4" max="4" width="11.5546875" customWidth="1"/>
    <col min="5" max="5" width="13.109375" customWidth="1"/>
  </cols>
  <sheetData>
    <row r="2" spans="1:5" ht="100.5" customHeight="1">
      <c r="B2" s="112" t="s">
        <v>155</v>
      </c>
      <c r="C2" s="112"/>
      <c r="D2" s="112"/>
      <c r="E2" s="112"/>
    </row>
    <row r="4" spans="1:5" ht="66.75" customHeight="1">
      <c r="A4" s="113" t="s">
        <v>156</v>
      </c>
      <c r="B4" s="113"/>
      <c r="C4" s="113"/>
      <c r="D4" s="113"/>
      <c r="E4" s="113"/>
    </row>
    <row r="5" spans="1:5" ht="16.2" thickBot="1">
      <c r="E5" s="1" t="s">
        <v>27</v>
      </c>
    </row>
    <row r="6" spans="1:5" ht="15" thickBot="1">
      <c r="A6" s="114" t="s">
        <v>0</v>
      </c>
      <c r="B6" s="2"/>
      <c r="C6" s="116" t="s">
        <v>2</v>
      </c>
      <c r="D6" s="117"/>
      <c r="E6" s="118"/>
    </row>
    <row r="7" spans="1:5" ht="15" thickBot="1">
      <c r="A7" s="115"/>
      <c r="B7" s="3" t="s">
        <v>1</v>
      </c>
      <c r="C7" s="3" t="s">
        <v>76</v>
      </c>
      <c r="D7" s="3" t="s">
        <v>141</v>
      </c>
      <c r="E7" s="3" t="s">
        <v>157</v>
      </c>
    </row>
    <row r="8" spans="1:5" ht="16.2" thickBot="1">
      <c r="A8" s="30">
        <v>1</v>
      </c>
      <c r="B8" s="4">
        <v>2</v>
      </c>
      <c r="C8" s="4">
        <v>3</v>
      </c>
      <c r="D8" s="4">
        <v>4</v>
      </c>
      <c r="E8" s="4">
        <v>5</v>
      </c>
    </row>
    <row r="9" spans="1:5" ht="16.2" thickBot="1">
      <c r="A9" s="81" t="s">
        <v>130</v>
      </c>
      <c r="B9" s="5" t="s">
        <v>3</v>
      </c>
      <c r="C9" s="50">
        <f>SUM(C10:C15)</f>
        <v>3253.3999999999996</v>
      </c>
      <c r="D9" s="50">
        <f t="shared" ref="D9:E9" si="0">SUM(D10:D15)</f>
        <v>1510.4000000000003</v>
      </c>
      <c r="E9" s="50">
        <f t="shared" si="0"/>
        <v>795.40000000000009</v>
      </c>
    </row>
    <row r="10" spans="1:5" ht="31.8" thickBot="1">
      <c r="A10" s="80" t="s">
        <v>131</v>
      </c>
      <c r="B10" s="7" t="s">
        <v>4</v>
      </c>
      <c r="C10" s="51">
        <v>778.8</v>
      </c>
      <c r="D10" s="51">
        <v>739.7</v>
      </c>
      <c r="E10" s="51">
        <v>89.2</v>
      </c>
    </row>
    <row r="11" spans="1:5" ht="47.4" thickBot="1">
      <c r="A11" s="80" t="s">
        <v>132</v>
      </c>
      <c r="B11" s="7" t="s">
        <v>5</v>
      </c>
      <c r="C11" s="51">
        <v>2272.1</v>
      </c>
      <c r="D11" s="51">
        <v>617.6</v>
      </c>
      <c r="E11" s="51">
        <v>418.5</v>
      </c>
    </row>
    <row r="12" spans="1:5" ht="47.4" thickBot="1">
      <c r="A12" s="80" t="s">
        <v>138</v>
      </c>
      <c r="B12" s="7" t="s">
        <v>6</v>
      </c>
      <c r="C12" s="51">
        <v>26.9</v>
      </c>
      <c r="D12" s="51">
        <v>22.9</v>
      </c>
      <c r="E12" s="51">
        <v>22.9</v>
      </c>
    </row>
    <row r="13" spans="1:5" ht="16.2" thickBot="1">
      <c r="A13" s="80" t="s">
        <v>140</v>
      </c>
      <c r="B13" s="7" t="s">
        <v>97</v>
      </c>
      <c r="C13" s="51">
        <v>163.6</v>
      </c>
      <c r="D13" s="51">
        <v>0</v>
      </c>
      <c r="E13" s="51">
        <v>0</v>
      </c>
    </row>
    <row r="14" spans="1:5" ht="16.2" thickBot="1">
      <c r="A14" s="80" t="s">
        <v>139</v>
      </c>
      <c r="B14" s="7" t="s">
        <v>7</v>
      </c>
      <c r="C14" s="51">
        <v>2</v>
      </c>
      <c r="D14" s="51">
        <v>2</v>
      </c>
      <c r="E14" s="51">
        <v>2</v>
      </c>
    </row>
    <row r="15" spans="1:5" ht="16.2" thickBot="1">
      <c r="A15" s="80" t="s">
        <v>136</v>
      </c>
      <c r="B15" s="7" t="s">
        <v>8</v>
      </c>
      <c r="C15" s="51">
        <v>10</v>
      </c>
      <c r="D15" s="51">
        <v>128.19999999999999</v>
      </c>
      <c r="E15" s="51">
        <v>262.8</v>
      </c>
    </row>
    <row r="16" spans="1:5" ht="16.2" thickBot="1">
      <c r="A16" s="81" t="s">
        <v>133</v>
      </c>
      <c r="B16" s="5" t="s">
        <v>9</v>
      </c>
      <c r="C16" s="50">
        <f>SUM(C17)</f>
        <v>105.4</v>
      </c>
      <c r="D16" s="50">
        <f t="shared" ref="D16:E16" si="1">SUM(D17)</f>
        <v>115.1</v>
      </c>
      <c r="E16" s="50">
        <f t="shared" si="1"/>
        <v>119.2</v>
      </c>
    </row>
    <row r="17" spans="1:5" ht="16.2" thickBot="1">
      <c r="A17" s="80" t="s">
        <v>134</v>
      </c>
      <c r="B17" s="7" t="s">
        <v>10</v>
      </c>
      <c r="C17" s="51">
        <v>105.4</v>
      </c>
      <c r="D17" s="51">
        <v>115.1</v>
      </c>
      <c r="E17" s="51">
        <v>119.2</v>
      </c>
    </row>
    <row r="18" spans="1:5" ht="31.8" thickBot="1">
      <c r="A18" s="81" t="s">
        <v>123</v>
      </c>
      <c r="B18" s="5" t="s">
        <v>11</v>
      </c>
      <c r="C18" s="50">
        <f>SUM(C19:C20)</f>
        <v>16.8</v>
      </c>
      <c r="D18" s="50">
        <f t="shared" ref="D18:E18" si="2">SUM(D19:D20)</f>
        <v>11</v>
      </c>
      <c r="E18" s="50">
        <f t="shared" si="2"/>
        <v>0</v>
      </c>
    </row>
    <row r="19" spans="1:5" ht="31.8" thickBot="1">
      <c r="A19" s="80" t="s">
        <v>124</v>
      </c>
      <c r="B19" s="7" t="s">
        <v>92</v>
      </c>
      <c r="C19" s="51">
        <v>15.8</v>
      </c>
      <c r="D19" s="51">
        <v>10</v>
      </c>
      <c r="E19" s="51">
        <v>0</v>
      </c>
    </row>
    <row r="20" spans="1:5" ht="31.8" thickBot="1">
      <c r="A20" s="80" t="s">
        <v>125</v>
      </c>
      <c r="B20" s="7" t="s">
        <v>12</v>
      </c>
      <c r="C20" s="51">
        <v>1</v>
      </c>
      <c r="D20" s="51">
        <v>1</v>
      </c>
      <c r="E20" s="51">
        <v>0</v>
      </c>
    </row>
    <row r="21" spans="1:5" ht="16.2" thickBot="1">
      <c r="A21" s="81" t="s">
        <v>128</v>
      </c>
      <c r="B21" s="5" t="s">
        <v>13</v>
      </c>
      <c r="C21" s="50">
        <f>SUM(C22)</f>
        <v>721.2</v>
      </c>
      <c r="D21" s="50">
        <f t="shared" ref="D21" si="3">SUM(D22)</f>
        <v>717.1</v>
      </c>
      <c r="E21" s="50">
        <f>SUM(E22)</f>
        <v>841</v>
      </c>
    </row>
    <row r="22" spans="1:5" ht="16.2" thickBot="1">
      <c r="A22" s="80" t="s">
        <v>129</v>
      </c>
      <c r="B22" s="7" t="s">
        <v>14</v>
      </c>
      <c r="C22" s="51">
        <v>721.2</v>
      </c>
      <c r="D22" s="51">
        <v>717.1</v>
      </c>
      <c r="E22" s="51">
        <v>841</v>
      </c>
    </row>
    <row r="23" spans="1:5" ht="16.2" thickBot="1">
      <c r="A23" s="81" t="s">
        <v>119</v>
      </c>
      <c r="B23" s="5" t="s">
        <v>15</v>
      </c>
      <c r="C23" s="50">
        <f>SUM(C24:C25)</f>
        <v>1002.2</v>
      </c>
      <c r="D23" s="50">
        <f t="shared" ref="D23:E23" si="4">SUM(D24:D25)</f>
        <v>218</v>
      </c>
      <c r="E23" s="50">
        <f t="shared" si="4"/>
        <v>150</v>
      </c>
    </row>
    <row r="24" spans="1:5" ht="16.2" thickBot="1">
      <c r="A24" s="80" t="s">
        <v>137</v>
      </c>
      <c r="B24" s="7" t="s">
        <v>16</v>
      </c>
      <c r="C24" s="51">
        <v>130</v>
      </c>
      <c r="D24" s="51">
        <v>0</v>
      </c>
      <c r="E24" s="51">
        <v>0</v>
      </c>
    </row>
    <row r="25" spans="1:5" ht="16.2" thickBot="1">
      <c r="A25" s="80" t="s">
        <v>120</v>
      </c>
      <c r="B25" s="7" t="s">
        <v>17</v>
      </c>
      <c r="C25" s="51">
        <v>872.2</v>
      </c>
      <c r="D25" s="51">
        <v>218</v>
      </c>
      <c r="E25" s="51">
        <v>150</v>
      </c>
    </row>
    <row r="26" spans="1:5" ht="16.2" thickBot="1">
      <c r="A26" s="81" t="s">
        <v>126</v>
      </c>
      <c r="B26" s="5" t="s">
        <v>18</v>
      </c>
      <c r="C26" s="50">
        <f>SUM(C27)</f>
        <v>10.5</v>
      </c>
      <c r="D26" s="50">
        <f t="shared" ref="D26:E26" si="5">SUM(D27)</f>
        <v>10.5</v>
      </c>
      <c r="E26" s="50">
        <f t="shared" si="5"/>
        <v>0</v>
      </c>
    </row>
    <row r="27" spans="1:5" ht="16.2" thickBot="1">
      <c r="A27" s="80" t="s">
        <v>127</v>
      </c>
      <c r="B27" s="7" t="s">
        <v>19</v>
      </c>
      <c r="C27" s="51">
        <v>10.5</v>
      </c>
      <c r="D27" s="51">
        <v>10.5</v>
      </c>
      <c r="E27" s="51">
        <v>0</v>
      </c>
    </row>
    <row r="28" spans="1:5" ht="16.2" thickBot="1">
      <c r="A28" s="81" t="s">
        <v>121</v>
      </c>
      <c r="B28" s="5" t="s">
        <v>20</v>
      </c>
      <c r="C28" s="50">
        <f>SUM(C29:C30)</f>
        <v>1512.4</v>
      </c>
      <c r="D28" s="50">
        <f t="shared" ref="D28:E28" si="6">SUM(D29:D30)</f>
        <v>1409.9</v>
      </c>
      <c r="E28" s="50">
        <f t="shared" si="6"/>
        <v>1409.9</v>
      </c>
    </row>
    <row r="29" spans="1:5" ht="16.2" thickBot="1">
      <c r="A29" s="80" t="s">
        <v>135</v>
      </c>
      <c r="B29" s="7" t="s">
        <v>21</v>
      </c>
      <c r="C29" s="51">
        <v>1512.4</v>
      </c>
      <c r="D29" s="51">
        <v>1409.9</v>
      </c>
      <c r="E29" s="51">
        <v>1409.9</v>
      </c>
    </row>
    <row r="30" spans="1:5" ht="16.2" thickBot="1">
      <c r="A30" s="80" t="s">
        <v>122</v>
      </c>
      <c r="B30" s="7" t="s">
        <v>75</v>
      </c>
      <c r="C30" s="51">
        <v>0</v>
      </c>
      <c r="D30" s="51">
        <v>0</v>
      </c>
      <c r="E30" s="51">
        <v>0</v>
      </c>
    </row>
    <row r="31" spans="1:5" ht="16.2" thickBot="1">
      <c r="A31" s="81">
        <v>1000</v>
      </c>
      <c r="B31" s="5" t="s">
        <v>93</v>
      </c>
      <c r="C31" s="50">
        <f>SUM(C32)</f>
        <v>53.3</v>
      </c>
      <c r="D31" s="50">
        <f t="shared" ref="D31:E31" si="7">SUM(D32)</f>
        <v>33.9</v>
      </c>
      <c r="E31" s="50">
        <f t="shared" si="7"/>
        <v>0</v>
      </c>
    </row>
    <row r="32" spans="1:5" ht="16.2" thickBot="1">
      <c r="A32" s="80">
        <v>1001</v>
      </c>
      <c r="B32" s="7" t="s">
        <v>94</v>
      </c>
      <c r="C32" s="51">
        <v>53.3</v>
      </c>
      <c r="D32" s="51">
        <v>33.9</v>
      </c>
      <c r="E32" s="51">
        <v>0</v>
      </c>
    </row>
    <row r="33" spans="1:5" ht="16.2" thickBot="1">
      <c r="A33" s="81">
        <v>1100</v>
      </c>
      <c r="B33" s="5" t="s">
        <v>22</v>
      </c>
      <c r="C33" s="50">
        <f>SUM(C34)</f>
        <v>10</v>
      </c>
      <c r="D33" s="50">
        <f t="shared" ref="D33:E33" si="8">SUM(D34)</f>
        <v>10</v>
      </c>
      <c r="E33" s="50">
        <f t="shared" si="8"/>
        <v>0</v>
      </c>
    </row>
    <row r="34" spans="1:5" ht="16.2" thickBot="1">
      <c r="A34" s="80">
        <v>1105</v>
      </c>
      <c r="B34" s="7" t="s">
        <v>23</v>
      </c>
      <c r="C34" s="51">
        <v>10</v>
      </c>
      <c r="D34" s="51">
        <v>10</v>
      </c>
      <c r="E34" s="51">
        <v>0</v>
      </c>
    </row>
    <row r="35" spans="1:5" ht="16.2" thickBot="1">
      <c r="A35" s="81">
        <v>1200</v>
      </c>
      <c r="B35" s="5" t="s">
        <v>24</v>
      </c>
      <c r="C35" s="50">
        <f>SUM(C36)</f>
        <v>0</v>
      </c>
      <c r="D35" s="50">
        <f t="shared" ref="D35:E35" si="9">SUM(D36)</f>
        <v>0</v>
      </c>
      <c r="E35" s="50">
        <f t="shared" si="9"/>
        <v>0</v>
      </c>
    </row>
    <row r="36" spans="1:5" ht="16.2" thickBot="1">
      <c r="A36" s="80">
        <v>1204</v>
      </c>
      <c r="B36" s="7" t="s">
        <v>25</v>
      </c>
      <c r="C36" s="51">
        <v>0</v>
      </c>
      <c r="D36" s="51">
        <v>0</v>
      </c>
      <c r="E36" s="51">
        <v>0</v>
      </c>
    </row>
    <row r="37" spans="1:5" ht="16.2" thickBot="1">
      <c r="A37" s="27"/>
      <c r="B37" s="5" t="s">
        <v>26</v>
      </c>
      <c r="C37" s="50">
        <f t="shared" ref="C37:D37" si="10">SUM(C9+C16+C18+C21+C23+C26+C28+C31+C33+C35)</f>
        <v>6685.2</v>
      </c>
      <c r="D37" s="50">
        <f t="shared" si="10"/>
        <v>4035.9000000000005</v>
      </c>
      <c r="E37" s="50">
        <f>SUM(E9+E16+E18+E21+E23+E26+E28+E31+E33+E35)</f>
        <v>3315.5</v>
      </c>
    </row>
    <row r="38" spans="1:5" ht="16.2" thickBot="1">
      <c r="A38" s="27"/>
      <c r="B38" s="5" t="s">
        <v>86</v>
      </c>
      <c r="C38" s="50"/>
      <c r="D38" s="50"/>
      <c r="E38" s="50"/>
    </row>
    <row r="39" spans="1:5" ht="16.2" thickBot="1">
      <c r="A39" s="27"/>
      <c r="B39" s="5"/>
      <c r="C39" s="50"/>
      <c r="D39" s="50"/>
      <c r="E39" s="50"/>
    </row>
    <row r="40" spans="1:5" ht="16.2" thickBot="1">
      <c r="A40" s="27"/>
      <c r="B40" s="5"/>
      <c r="C40" s="50"/>
      <c r="D40" s="50"/>
      <c r="E40" s="50"/>
    </row>
    <row r="41" spans="1:5" ht="15.6">
      <c r="A41" s="1" t="s">
        <v>164</v>
      </c>
    </row>
  </sheetData>
  <mergeCells count="4">
    <mergeCell ref="B2:E2"/>
    <mergeCell ref="A4:E4"/>
    <mergeCell ref="A6:A7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00"/>
  <sheetViews>
    <sheetView topLeftCell="A28" workbookViewId="0">
      <selection activeCell="G32" sqref="G32"/>
    </sheetView>
  </sheetViews>
  <sheetFormatPr defaultRowHeight="14.4"/>
  <cols>
    <col min="1" max="1" width="36.88671875" customWidth="1"/>
    <col min="2" max="2" width="19.6640625" customWidth="1"/>
    <col min="3" max="3" width="8.88671875" customWidth="1"/>
    <col min="5" max="5" width="16.44140625" customWidth="1"/>
    <col min="6" max="6" width="12.6640625" customWidth="1"/>
    <col min="7" max="7" width="11.6640625" customWidth="1"/>
  </cols>
  <sheetData>
    <row r="2" spans="1:7" ht="101.25" customHeight="1">
      <c r="A2" s="112" t="s">
        <v>158</v>
      </c>
      <c r="B2" s="112"/>
      <c r="C2" s="112"/>
      <c r="D2" s="112"/>
      <c r="E2" s="112"/>
      <c r="F2" s="112"/>
      <c r="G2" s="112"/>
    </row>
    <row r="4" spans="1:7" ht="56.25" customHeight="1">
      <c r="A4" s="124" t="s">
        <v>159</v>
      </c>
      <c r="B4" s="124"/>
      <c r="C4" s="124"/>
      <c r="D4" s="124"/>
      <c r="E4" s="124"/>
      <c r="F4" s="124"/>
      <c r="G4" s="124"/>
    </row>
    <row r="5" spans="1:7" ht="15.75" customHeight="1" thickBot="1">
      <c r="A5" s="125" t="s">
        <v>27</v>
      </c>
      <c r="B5" s="125"/>
      <c r="C5" s="125"/>
      <c r="D5" s="125"/>
      <c r="E5" s="125"/>
      <c r="F5" s="125"/>
      <c r="G5" s="125"/>
    </row>
    <row r="6" spans="1:7" ht="15" customHeight="1">
      <c r="A6" s="31"/>
      <c r="B6" s="121" t="s">
        <v>0</v>
      </c>
      <c r="C6" s="126" t="s">
        <v>28</v>
      </c>
      <c r="D6" s="34"/>
      <c r="E6" s="129" t="s">
        <v>2</v>
      </c>
      <c r="F6" s="130"/>
      <c r="G6" s="131"/>
    </row>
    <row r="7" spans="1:7" ht="40.200000000000003">
      <c r="A7" s="32"/>
      <c r="B7" s="122"/>
      <c r="C7" s="127"/>
      <c r="D7" s="35" t="s">
        <v>29</v>
      </c>
      <c r="E7" s="132"/>
      <c r="F7" s="133"/>
      <c r="G7" s="134"/>
    </row>
    <row r="8" spans="1:7" ht="15" thickBot="1">
      <c r="A8" s="32" t="s">
        <v>1</v>
      </c>
      <c r="B8" s="122"/>
      <c r="C8" s="127"/>
      <c r="D8" s="36"/>
      <c r="E8" s="135"/>
      <c r="F8" s="136"/>
      <c r="G8" s="137"/>
    </row>
    <row r="9" spans="1:7" ht="84" customHeight="1" thickBot="1">
      <c r="A9" s="33"/>
      <c r="B9" s="123"/>
      <c r="C9" s="128"/>
      <c r="D9" s="28"/>
      <c r="E9" s="37">
        <v>2025</v>
      </c>
      <c r="F9" s="37">
        <v>2026</v>
      </c>
      <c r="G9" s="37">
        <v>2027</v>
      </c>
    </row>
    <row r="10" spans="1:7" ht="16.2" thickBot="1">
      <c r="A10" s="30">
        <v>1</v>
      </c>
      <c r="B10" s="38">
        <v>2</v>
      </c>
      <c r="C10" s="38">
        <v>3</v>
      </c>
      <c r="D10" s="30">
        <v>4</v>
      </c>
      <c r="E10" s="38">
        <v>5</v>
      </c>
      <c r="F10" s="38">
        <v>6</v>
      </c>
      <c r="G10" s="30">
        <v>7</v>
      </c>
    </row>
    <row r="11" spans="1:7" ht="16.2" thickBot="1">
      <c r="A11" s="86" t="s">
        <v>3</v>
      </c>
      <c r="B11" s="87" t="s">
        <v>130</v>
      </c>
      <c r="C11" s="88"/>
      <c r="D11" s="88"/>
      <c r="E11" s="89">
        <f>SUM(E12+E15+E20+E23+E26+E29)</f>
        <v>3253.3999999999996</v>
      </c>
      <c r="F11" s="89">
        <f t="shared" ref="F11:G11" si="0">SUM(F12+F15+F20+F23+F26+F29)</f>
        <v>1510.4000000000003</v>
      </c>
      <c r="G11" s="89">
        <f t="shared" si="0"/>
        <v>795.40000000000009</v>
      </c>
    </row>
    <row r="12" spans="1:7" ht="49.2" thickBot="1">
      <c r="A12" s="24" t="s">
        <v>30</v>
      </c>
      <c r="B12" s="69" t="s">
        <v>131</v>
      </c>
      <c r="C12" s="17"/>
      <c r="D12" s="17"/>
      <c r="E12" s="53">
        <f>SUM(E13)</f>
        <v>778.8</v>
      </c>
      <c r="F12" s="53">
        <f t="shared" ref="F12:G13" si="1">SUM(F13)</f>
        <v>739.7</v>
      </c>
      <c r="G12" s="53">
        <f t="shared" si="1"/>
        <v>89.2</v>
      </c>
    </row>
    <row r="13" spans="1:7" ht="65.400000000000006" thickBot="1">
      <c r="A13" s="24" t="s">
        <v>95</v>
      </c>
      <c r="B13" s="69" t="s">
        <v>131</v>
      </c>
      <c r="C13" s="17" t="s">
        <v>32</v>
      </c>
      <c r="D13" s="17"/>
      <c r="E13" s="53">
        <f>SUM(E14)</f>
        <v>778.8</v>
      </c>
      <c r="F13" s="53">
        <f t="shared" si="1"/>
        <v>739.7</v>
      </c>
      <c r="G13" s="53">
        <f t="shared" si="1"/>
        <v>89.2</v>
      </c>
    </row>
    <row r="14" spans="1:7" ht="109.8" thickBot="1">
      <c r="A14" s="29" t="s">
        <v>31</v>
      </c>
      <c r="B14" s="82" t="s">
        <v>131</v>
      </c>
      <c r="C14" s="4" t="s">
        <v>32</v>
      </c>
      <c r="D14" s="4">
        <v>100</v>
      </c>
      <c r="E14" s="54">
        <v>778.8</v>
      </c>
      <c r="F14" s="54">
        <v>739.7</v>
      </c>
      <c r="G14" s="54">
        <v>89.2</v>
      </c>
    </row>
    <row r="15" spans="1:7" ht="81.599999999999994" thickBot="1">
      <c r="A15" s="24" t="s">
        <v>33</v>
      </c>
      <c r="B15" s="69" t="s">
        <v>132</v>
      </c>
      <c r="C15" s="17"/>
      <c r="D15" s="17"/>
      <c r="E15" s="53">
        <f>SUM(E16)</f>
        <v>2272.1</v>
      </c>
      <c r="F15" s="53">
        <f t="shared" ref="F15:G15" si="2">SUM(F16)</f>
        <v>617.6</v>
      </c>
      <c r="G15" s="53">
        <f t="shared" si="2"/>
        <v>418.5</v>
      </c>
    </row>
    <row r="16" spans="1:7" ht="65.400000000000006" thickBot="1">
      <c r="A16" s="24" t="s">
        <v>95</v>
      </c>
      <c r="B16" s="69" t="s">
        <v>132</v>
      </c>
      <c r="C16" s="17" t="s">
        <v>32</v>
      </c>
      <c r="D16" s="17"/>
      <c r="E16" s="53">
        <f>SUM(E17:E19)</f>
        <v>2272.1</v>
      </c>
      <c r="F16" s="53">
        <f t="shared" ref="F16:G16" si="3">SUM(F17:F19)</f>
        <v>617.6</v>
      </c>
      <c r="G16" s="53">
        <f t="shared" si="3"/>
        <v>418.5</v>
      </c>
    </row>
    <row r="17" spans="1:7" ht="109.8" thickBot="1">
      <c r="A17" s="29" t="s">
        <v>31</v>
      </c>
      <c r="B17" s="82" t="s">
        <v>132</v>
      </c>
      <c r="C17" s="4" t="s">
        <v>32</v>
      </c>
      <c r="D17" s="4">
        <v>100</v>
      </c>
      <c r="E17" s="51">
        <v>2206.9</v>
      </c>
      <c r="F17" s="51">
        <v>615.6</v>
      </c>
      <c r="G17" s="51">
        <v>416.5</v>
      </c>
    </row>
    <row r="18" spans="1:7" ht="47.4" thickBot="1">
      <c r="A18" s="29" t="s">
        <v>34</v>
      </c>
      <c r="B18" s="82" t="s">
        <v>132</v>
      </c>
      <c r="C18" s="4" t="s">
        <v>32</v>
      </c>
      <c r="D18" s="4">
        <v>200</v>
      </c>
      <c r="E18" s="51">
        <v>65.2</v>
      </c>
      <c r="F18" s="51">
        <v>2</v>
      </c>
      <c r="G18" s="51">
        <v>2</v>
      </c>
    </row>
    <row r="19" spans="1:7" ht="16.2" thickBot="1">
      <c r="A19" s="29" t="s">
        <v>35</v>
      </c>
      <c r="B19" s="82" t="s">
        <v>132</v>
      </c>
      <c r="C19" s="4" t="s">
        <v>32</v>
      </c>
      <c r="D19" s="4">
        <v>800</v>
      </c>
      <c r="E19" s="51">
        <v>0</v>
      </c>
      <c r="F19" s="51">
        <v>0</v>
      </c>
      <c r="G19" s="51">
        <v>0</v>
      </c>
    </row>
    <row r="20" spans="1:7" ht="78.599999999999994" thickBot="1">
      <c r="A20" s="9" t="s">
        <v>36</v>
      </c>
      <c r="B20" s="68" t="s">
        <v>138</v>
      </c>
      <c r="C20" s="6"/>
      <c r="D20" s="6"/>
      <c r="E20" s="50">
        <f>SUM(E21)</f>
        <v>26.9</v>
      </c>
      <c r="F20" s="50">
        <f t="shared" ref="F20:G21" si="4">SUM(F21)</f>
        <v>22.9</v>
      </c>
      <c r="G20" s="50">
        <f t="shared" si="4"/>
        <v>22.9</v>
      </c>
    </row>
    <row r="21" spans="1:7" ht="49.2" thickBot="1">
      <c r="A21" s="24" t="s">
        <v>96</v>
      </c>
      <c r="B21" s="69" t="s">
        <v>138</v>
      </c>
      <c r="C21" s="17" t="s">
        <v>38</v>
      </c>
      <c r="D21" s="17"/>
      <c r="E21" s="53">
        <f>SUM(E22)</f>
        <v>26.9</v>
      </c>
      <c r="F21" s="53">
        <f t="shared" si="4"/>
        <v>22.9</v>
      </c>
      <c r="G21" s="53">
        <f t="shared" si="4"/>
        <v>22.9</v>
      </c>
    </row>
    <row r="22" spans="1:7" ht="16.2" thickBot="1">
      <c r="A22" s="29" t="s">
        <v>37</v>
      </c>
      <c r="B22" s="82" t="s">
        <v>138</v>
      </c>
      <c r="C22" s="4" t="s">
        <v>38</v>
      </c>
      <c r="D22" s="4">
        <v>500</v>
      </c>
      <c r="E22" s="51">
        <v>26.9</v>
      </c>
      <c r="F22" s="51">
        <v>22.9</v>
      </c>
      <c r="G22" s="51">
        <v>22.9</v>
      </c>
    </row>
    <row r="23" spans="1:7" ht="31.8" thickBot="1">
      <c r="A23" s="9" t="s">
        <v>97</v>
      </c>
      <c r="B23" s="68" t="s">
        <v>140</v>
      </c>
      <c r="C23" s="6"/>
      <c r="D23" s="6"/>
      <c r="E23" s="50">
        <f>SUM(E24)</f>
        <v>163.6</v>
      </c>
      <c r="F23" s="50">
        <f t="shared" ref="F23:G24" si="5">SUM(F24)</f>
        <v>0</v>
      </c>
      <c r="G23" s="50">
        <f t="shared" si="5"/>
        <v>0</v>
      </c>
    </row>
    <row r="24" spans="1:7" ht="49.2" thickBot="1">
      <c r="A24" s="24" t="s">
        <v>96</v>
      </c>
      <c r="B24" s="68" t="s">
        <v>140</v>
      </c>
      <c r="C24" s="6" t="s">
        <v>38</v>
      </c>
      <c r="D24" s="6"/>
      <c r="E24" s="50">
        <f>SUM(E25)</f>
        <v>163.6</v>
      </c>
      <c r="F24" s="50">
        <f t="shared" si="5"/>
        <v>0</v>
      </c>
      <c r="G24" s="50">
        <f t="shared" si="5"/>
        <v>0</v>
      </c>
    </row>
    <row r="25" spans="1:7" ht="16.2" thickBot="1">
      <c r="A25" s="29" t="s">
        <v>35</v>
      </c>
      <c r="B25" s="82" t="s">
        <v>140</v>
      </c>
      <c r="C25" s="4" t="s">
        <v>38</v>
      </c>
      <c r="D25" s="4">
        <v>800</v>
      </c>
      <c r="E25" s="51">
        <v>163.6</v>
      </c>
      <c r="F25" s="51">
        <v>0</v>
      </c>
      <c r="G25" s="51">
        <v>0</v>
      </c>
    </row>
    <row r="26" spans="1:7" ht="16.2" thickBot="1">
      <c r="A26" s="9" t="s">
        <v>7</v>
      </c>
      <c r="B26" s="68" t="s">
        <v>139</v>
      </c>
      <c r="C26" s="6"/>
      <c r="D26" s="6"/>
      <c r="E26" s="50">
        <f>SUM(E27)</f>
        <v>2</v>
      </c>
      <c r="F26" s="50">
        <f t="shared" ref="F26:G27" si="6">SUM(F27)</f>
        <v>2</v>
      </c>
      <c r="G26" s="50">
        <f t="shared" si="6"/>
        <v>2</v>
      </c>
    </row>
    <row r="27" spans="1:7" ht="49.2" thickBot="1">
      <c r="A27" s="24" t="s">
        <v>96</v>
      </c>
      <c r="B27" s="69" t="s">
        <v>139</v>
      </c>
      <c r="C27" s="17" t="s">
        <v>69</v>
      </c>
      <c r="D27" s="17"/>
      <c r="E27" s="53">
        <f>SUM(E28)</f>
        <v>2</v>
      </c>
      <c r="F27" s="53">
        <f t="shared" si="6"/>
        <v>2</v>
      </c>
      <c r="G27" s="53">
        <f t="shared" si="6"/>
        <v>2</v>
      </c>
    </row>
    <row r="28" spans="1:7" ht="16.2" thickBot="1">
      <c r="A28" s="29" t="s">
        <v>35</v>
      </c>
      <c r="B28" s="82" t="s">
        <v>139</v>
      </c>
      <c r="C28" s="4" t="s">
        <v>38</v>
      </c>
      <c r="D28" s="4">
        <v>800</v>
      </c>
      <c r="E28" s="51">
        <v>2</v>
      </c>
      <c r="F28" s="51">
        <v>2</v>
      </c>
      <c r="G28" s="51">
        <v>2</v>
      </c>
    </row>
    <row r="29" spans="1:7" ht="31.8" thickBot="1">
      <c r="A29" s="9" t="s">
        <v>8</v>
      </c>
      <c r="B29" s="68" t="s">
        <v>136</v>
      </c>
      <c r="C29" s="6"/>
      <c r="D29" s="6"/>
      <c r="E29" s="50">
        <f>SUM(E30)</f>
        <v>10</v>
      </c>
      <c r="F29" s="50">
        <f t="shared" ref="F29:G29" si="7">SUM(F30)</f>
        <v>128.20000000000002</v>
      </c>
      <c r="G29" s="50">
        <f t="shared" si="7"/>
        <v>262.8</v>
      </c>
    </row>
    <row r="30" spans="1:7" ht="49.2" thickBot="1">
      <c r="A30" s="24" t="s">
        <v>96</v>
      </c>
      <c r="B30" s="69" t="s">
        <v>136</v>
      </c>
      <c r="C30" s="17" t="s">
        <v>38</v>
      </c>
      <c r="D30" s="17"/>
      <c r="E30" s="53">
        <f>SUM(E31:E32)</f>
        <v>10</v>
      </c>
      <c r="F30" s="53">
        <f t="shared" ref="F30:G30" si="8">SUM(F31:F32)</f>
        <v>128.20000000000002</v>
      </c>
      <c r="G30" s="53">
        <f t="shared" si="8"/>
        <v>262.8</v>
      </c>
    </row>
    <row r="31" spans="1:7" ht="47.4" thickBot="1">
      <c r="A31" s="29" t="s">
        <v>34</v>
      </c>
      <c r="B31" s="82" t="s">
        <v>136</v>
      </c>
      <c r="C31" s="4" t="s">
        <v>38</v>
      </c>
      <c r="D31" s="4">
        <v>200</v>
      </c>
      <c r="E31" s="51">
        <v>3</v>
      </c>
      <c r="F31" s="51">
        <v>27.3</v>
      </c>
      <c r="G31" s="51">
        <v>97</v>
      </c>
    </row>
    <row r="32" spans="1:7" ht="16.2" thickBot="1">
      <c r="A32" s="29" t="s">
        <v>35</v>
      </c>
      <c r="B32" s="82" t="s">
        <v>136</v>
      </c>
      <c r="C32" s="4" t="s">
        <v>38</v>
      </c>
      <c r="D32" s="4">
        <v>800</v>
      </c>
      <c r="E32" s="51">
        <v>7</v>
      </c>
      <c r="F32" s="51">
        <v>100.9</v>
      </c>
      <c r="G32" s="51">
        <v>165.8</v>
      </c>
    </row>
    <row r="33" spans="1:7" ht="16.2" thickBot="1">
      <c r="A33" s="86" t="s">
        <v>9</v>
      </c>
      <c r="B33" s="87" t="s">
        <v>133</v>
      </c>
      <c r="C33" s="88"/>
      <c r="D33" s="88"/>
      <c r="E33" s="89">
        <f>SUM(E34)</f>
        <v>105.39999999999999</v>
      </c>
      <c r="F33" s="89">
        <f t="shared" ref="F33:G33" si="9">SUM(F34)</f>
        <v>115.1</v>
      </c>
      <c r="G33" s="89">
        <f t="shared" si="9"/>
        <v>119.19999999999999</v>
      </c>
    </row>
    <row r="34" spans="1:7" ht="31.8" thickBot="1">
      <c r="A34" s="9" t="s">
        <v>10</v>
      </c>
      <c r="B34" s="68" t="s">
        <v>134</v>
      </c>
      <c r="C34" s="6"/>
      <c r="D34" s="6"/>
      <c r="E34" s="50">
        <f>SUM(E35)</f>
        <v>105.39999999999999</v>
      </c>
      <c r="F34" s="50">
        <f t="shared" ref="F34:G34" si="10">SUM(F35)</f>
        <v>115.1</v>
      </c>
      <c r="G34" s="50">
        <f t="shared" si="10"/>
        <v>119.19999999999999</v>
      </c>
    </row>
    <row r="35" spans="1:7" ht="49.2" thickBot="1">
      <c r="A35" s="24" t="s">
        <v>96</v>
      </c>
      <c r="B35" s="69" t="s">
        <v>134</v>
      </c>
      <c r="C35" s="17" t="s">
        <v>38</v>
      </c>
      <c r="D35" s="17"/>
      <c r="E35" s="53">
        <f>SUM(E36:E37)</f>
        <v>105.39999999999999</v>
      </c>
      <c r="F35" s="53">
        <f t="shared" ref="F35:G35" si="11">SUM(F36:F37)</f>
        <v>115.1</v>
      </c>
      <c r="G35" s="53">
        <f t="shared" si="11"/>
        <v>119.19999999999999</v>
      </c>
    </row>
    <row r="36" spans="1:7" ht="109.8" thickBot="1">
      <c r="A36" s="29" t="s">
        <v>31</v>
      </c>
      <c r="B36" s="82" t="s">
        <v>134</v>
      </c>
      <c r="C36" s="4" t="s">
        <v>38</v>
      </c>
      <c r="D36" s="4">
        <v>100</v>
      </c>
      <c r="E36" s="51">
        <v>97.6</v>
      </c>
      <c r="F36" s="51">
        <v>106.5</v>
      </c>
      <c r="G36" s="51">
        <v>110.6</v>
      </c>
    </row>
    <row r="37" spans="1:7" ht="47.4" thickBot="1">
      <c r="A37" s="29" t="s">
        <v>34</v>
      </c>
      <c r="B37" s="82" t="s">
        <v>134</v>
      </c>
      <c r="C37" s="4" t="s">
        <v>38</v>
      </c>
      <c r="D37" s="4">
        <v>200</v>
      </c>
      <c r="E37" s="51">
        <v>7.8</v>
      </c>
      <c r="F37" s="51">
        <v>8.6</v>
      </c>
      <c r="G37" s="51">
        <v>8.6</v>
      </c>
    </row>
    <row r="38" spans="1:7" ht="31.8" thickBot="1">
      <c r="A38" s="86" t="s">
        <v>11</v>
      </c>
      <c r="B38" s="87" t="s">
        <v>123</v>
      </c>
      <c r="C38" s="88"/>
      <c r="D38" s="88"/>
      <c r="E38" s="89">
        <f>SUM(E39+E44)</f>
        <v>16.8</v>
      </c>
      <c r="F38" s="89">
        <f t="shared" ref="F38:G38" si="12">SUM(F39+F44)</f>
        <v>11</v>
      </c>
      <c r="G38" s="89">
        <f t="shared" si="12"/>
        <v>0</v>
      </c>
    </row>
    <row r="39" spans="1:7" ht="63" thickBot="1">
      <c r="A39" s="9" t="s">
        <v>92</v>
      </c>
      <c r="B39" s="68" t="s">
        <v>124</v>
      </c>
      <c r="C39" s="6"/>
      <c r="D39" s="6"/>
      <c r="E39" s="50">
        <f>SUM(E40+E42)</f>
        <v>15.8</v>
      </c>
      <c r="F39" s="50">
        <f t="shared" ref="F39:G39" si="13">SUM(F40+F42)</f>
        <v>10</v>
      </c>
      <c r="G39" s="50">
        <f t="shared" si="13"/>
        <v>0</v>
      </c>
    </row>
    <row r="40" spans="1:7" ht="65.400000000000006" thickBot="1">
      <c r="A40" s="12" t="s">
        <v>147</v>
      </c>
      <c r="B40" s="69" t="s">
        <v>124</v>
      </c>
      <c r="C40" s="17" t="s">
        <v>39</v>
      </c>
      <c r="D40" s="17"/>
      <c r="E40" s="53">
        <f>SUM(E41)</f>
        <v>10</v>
      </c>
      <c r="F40" s="53">
        <f t="shared" ref="F40:G40" si="14">SUM(F41)</f>
        <v>10</v>
      </c>
      <c r="G40" s="53">
        <f t="shared" si="14"/>
        <v>0</v>
      </c>
    </row>
    <row r="41" spans="1:7" ht="47.4" thickBot="1">
      <c r="A41" s="39" t="s">
        <v>34</v>
      </c>
      <c r="B41" s="82" t="s">
        <v>124</v>
      </c>
      <c r="C41" s="4" t="s">
        <v>39</v>
      </c>
      <c r="D41" s="4">
        <v>200</v>
      </c>
      <c r="E41" s="51">
        <v>10</v>
      </c>
      <c r="F41" s="51">
        <v>10</v>
      </c>
      <c r="G41" s="51">
        <v>0</v>
      </c>
    </row>
    <row r="42" spans="1:7" ht="49.2" thickBot="1">
      <c r="A42" s="40" t="s">
        <v>96</v>
      </c>
      <c r="B42" s="69" t="s">
        <v>124</v>
      </c>
      <c r="C42" s="17" t="s">
        <v>38</v>
      </c>
      <c r="D42" s="17"/>
      <c r="E42" s="53">
        <f>SUM(E43)</f>
        <v>5.8</v>
      </c>
      <c r="F42" s="53">
        <f t="shared" ref="F42:G42" si="15">SUM(F43)</f>
        <v>0</v>
      </c>
      <c r="G42" s="53">
        <f t="shared" si="15"/>
        <v>0</v>
      </c>
    </row>
    <row r="43" spans="1:7" ht="16.2" thickBot="1">
      <c r="A43" s="39" t="s">
        <v>37</v>
      </c>
      <c r="B43" s="82" t="s">
        <v>124</v>
      </c>
      <c r="C43" s="4" t="s">
        <v>38</v>
      </c>
      <c r="D43" s="4">
        <v>500</v>
      </c>
      <c r="E43" s="51">
        <v>5.8</v>
      </c>
      <c r="F43" s="51">
        <v>0</v>
      </c>
      <c r="G43" s="51">
        <v>0</v>
      </c>
    </row>
    <row r="44" spans="1:7" ht="63" thickBot="1">
      <c r="A44" s="41" t="s">
        <v>12</v>
      </c>
      <c r="B44" s="68" t="s">
        <v>125</v>
      </c>
      <c r="C44" s="17"/>
      <c r="D44" s="17"/>
      <c r="E44" s="50">
        <f>SUM(E45)</f>
        <v>1</v>
      </c>
      <c r="F44" s="50">
        <f t="shared" ref="F44:G45" si="16">SUM(F45)</f>
        <v>1</v>
      </c>
      <c r="G44" s="50">
        <f t="shared" si="16"/>
        <v>0</v>
      </c>
    </row>
    <row r="45" spans="1:7" ht="114" thickBot="1">
      <c r="A45" s="40" t="s">
        <v>148</v>
      </c>
      <c r="B45" s="69" t="s">
        <v>125</v>
      </c>
      <c r="C45" s="17" t="s">
        <v>40</v>
      </c>
      <c r="D45" s="17"/>
      <c r="E45" s="53">
        <f>SUM(E46)</f>
        <v>1</v>
      </c>
      <c r="F45" s="53">
        <f t="shared" si="16"/>
        <v>1</v>
      </c>
      <c r="G45" s="53">
        <f t="shared" si="16"/>
        <v>0</v>
      </c>
    </row>
    <row r="46" spans="1:7" ht="47.4" thickBot="1">
      <c r="A46" s="39" t="s">
        <v>34</v>
      </c>
      <c r="B46" s="82" t="s">
        <v>125</v>
      </c>
      <c r="C46" s="4" t="s">
        <v>40</v>
      </c>
      <c r="D46" s="4">
        <v>200</v>
      </c>
      <c r="E46" s="51">
        <v>1</v>
      </c>
      <c r="F46" s="51">
        <v>1</v>
      </c>
      <c r="G46" s="51">
        <v>0</v>
      </c>
    </row>
    <row r="47" spans="1:7" ht="16.2" thickBot="1">
      <c r="A47" s="86" t="s">
        <v>13</v>
      </c>
      <c r="B47" s="87" t="s">
        <v>128</v>
      </c>
      <c r="C47" s="88"/>
      <c r="D47" s="88"/>
      <c r="E47" s="89">
        <f>SUM(E48)</f>
        <v>721.2</v>
      </c>
      <c r="F47" s="89">
        <f t="shared" ref="F47:G47" si="17">SUM(F48)</f>
        <v>717.1</v>
      </c>
      <c r="G47" s="89">
        <f t="shared" si="17"/>
        <v>841</v>
      </c>
    </row>
    <row r="48" spans="1:7" ht="31.8" thickBot="1">
      <c r="A48" s="9" t="s">
        <v>14</v>
      </c>
      <c r="B48" s="68" t="s">
        <v>129</v>
      </c>
      <c r="C48" s="6"/>
      <c r="D48" s="6"/>
      <c r="E48" s="50">
        <f>SUM(E49+E51)</f>
        <v>721.2</v>
      </c>
      <c r="F48" s="50">
        <f t="shared" ref="F48:G48" si="18">SUM(F49+F51)</f>
        <v>717.1</v>
      </c>
      <c r="G48" s="50">
        <f t="shared" si="18"/>
        <v>841</v>
      </c>
    </row>
    <row r="49" spans="1:7" ht="114" thickBot="1">
      <c r="A49" s="24" t="s">
        <v>98</v>
      </c>
      <c r="B49" s="69" t="s">
        <v>129</v>
      </c>
      <c r="C49" s="17" t="s">
        <v>41</v>
      </c>
      <c r="D49" s="17"/>
      <c r="E49" s="53">
        <f>SUM(E50)</f>
        <v>396.5</v>
      </c>
      <c r="F49" s="53">
        <f t="shared" ref="F49:G49" si="19">SUM(F50)</f>
        <v>417.1</v>
      </c>
      <c r="G49" s="53">
        <f t="shared" si="19"/>
        <v>0</v>
      </c>
    </row>
    <row r="50" spans="1:7" ht="47.4" thickBot="1">
      <c r="A50" s="29" t="s">
        <v>34</v>
      </c>
      <c r="B50" s="82" t="s">
        <v>129</v>
      </c>
      <c r="C50" s="4" t="s">
        <v>41</v>
      </c>
      <c r="D50" s="4">
        <v>200</v>
      </c>
      <c r="E50" s="51">
        <v>396.5</v>
      </c>
      <c r="F50" s="51">
        <v>417.1</v>
      </c>
      <c r="G50" s="51">
        <v>0</v>
      </c>
    </row>
    <row r="51" spans="1:7" ht="49.2" thickBot="1">
      <c r="A51" s="24" t="s">
        <v>96</v>
      </c>
      <c r="B51" s="69" t="s">
        <v>129</v>
      </c>
      <c r="C51" s="17">
        <v>99</v>
      </c>
      <c r="D51" s="17"/>
      <c r="E51" s="53">
        <f>SUM(E52:E53)</f>
        <v>324.7</v>
      </c>
      <c r="F51" s="53">
        <f t="shared" ref="F51:G51" si="20">SUM(F52:F53)</f>
        <v>300</v>
      </c>
      <c r="G51" s="53">
        <f t="shared" si="20"/>
        <v>841</v>
      </c>
    </row>
    <row r="52" spans="1:7" ht="47.4" thickBot="1">
      <c r="A52" s="29" t="s">
        <v>34</v>
      </c>
      <c r="B52" s="82" t="s">
        <v>129</v>
      </c>
      <c r="C52" s="4" t="s">
        <v>38</v>
      </c>
      <c r="D52" s="4">
        <v>200</v>
      </c>
      <c r="E52" s="51">
        <v>323.7</v>
      </c>
      <c r="F52" s="51">
        <v>300</v>
      </c>
      <c r="G52" s="51">
        <v>841</v>
      </c>
    </row>
    <row r="53" spans="1:7" ht="16.2" thickBot="1">
      <c r="A53" s="29" t="s">
        <v>35</v>
      </c>
      <c r="B53" s="82" t="s">
        <v>129</v>
      </c>
      <c r="C53" s="4" t="s">
        <v>38</v>
      </c>
      <c r="D53" s="4">
        <v>800</v>
      </c>
      <c r="E53" s="51">
        <v>1</v>
      </c>
      <c r="F53" s="51">
        <v>0</v>
      </c>
      <c r="G53" s="51">
        <v>0</v>
      </c>
    </row>
    <row r="54" spans="1:7" ht="31.8" thickBot="1">
      <c r="A54" s="86" t="s">
        <v>15</v>
      </c>
      <c r="B54" s="87" t="s">
        <v>119</v>
      </c>
      <c r="C54" s="90"/>
      <c r="D54" s="90"/>
      <c r="E54" s="89">
        <f>SUM(E55+E58)</f>
        <v>1002.2</v>
      </c>
      <c r="F54" s="89">
        <f t="shared" ref="F54:G54" si="21">SUM(F55+F58)</f>
        <v>218</v>
      </c>
      <c r="G54" s="89">
        <f t="shared" si="21"/>
        <v>150</v>
      </c>
    </row>
    <row r="55" spans="1:7" ht="16.2" thickBot="1">
      <c r="A55" s="9" t="s">
        <v>16</v>
      </c>
      <c r="B55" s="68" t="s">
        <v>137</v>
      </c>
      <c r="C55" s="4"/>
      <c r="D55" s="4"/>
      <c r="E55" s="50">
        <f>SUM(E56)</f>
        <v>130</v>
      </c>
      <c r="F55" s="50">
        <f t="shared" ref="F55:G56" si="22">SUM(F56)</f>
        <v>0</v>
      </c>
      <c r="G55" s="50">
        <f t="shared" si="22"/>
        <v>0</v>
      </c>
    </row>
    <row r="56" spans="1:7" ht="49.2" thickBot="1">
      <c r="A56" s="24" t="s">
        <v>96</v>
      </c>
      <c r="B56" s="69" t="s">
        <v>137</v>
      </c>
      <c r="C56" s="17" t="s">
        <v>38</v>
      </c>
      <c r="D56" s="17"/>
      <c r="E56" s="53">
        <f>SUM(E57)</f>
        <v>130</v>
      </c>
      <c r="F56" s="53">
        <f t="shared" si="22"/>
        <v>0</v>
      </c>
      <c r="G56" s="53">
        <f t="shared" si="22"/>
        <v>0</v>
      </c>
    </row>
    <row r="57" spans="1:7" ht="47.4" thickBot="1">
      <c r="A57" s="29" t="s">
        <v>34</v>
      </c>
      <c r="B57" s="82" t="s">
        <v>137</v>
      </c>
      <c r="C57" s="4" t="s">
        <v>38</v>
      </c>
      <c r="D57" s="4">
        <v>200</v>
      </c>
      <c r="E57" s="51">
        <v>130</v>
      </c>
      <c r="F57" s="51">
        <v>0</v>
      </c>
      <c r="G57" s="51">
        <v>0</v>
      </c>
    </row>
    <row r="58" spans="1:7" ht="16.2" thickBot="1">
      <c r="A58" s="9" t="s">
        <v>17</v>
      </c>
      <c r="B58" s="68" t="s">
        <v>120</v>
      </c>
      <c r="C58" s="4"/>
      <c r="D58" s="4"/>
      <c r="E58" s="50">
        <f>SUM(E59+E61+E63+E70)</f>
        <v>872.2</v>
      </c>
      <c r="F58" s="50">
        <f t="shared" ref="F58:G58" si="23">SUM(F59+F61+F63+F70)</f>
        <v>218</v>
      </c>
      <c r="G58" s="50">
        <f t="shared" si="23"/>
        <v>150</v>
      </c>
    </row>
    <row r="59" spans="1:7" ht="97.8" thickBot="1">
      <c r="A59" s="52" t="s">
        <v>149</v>
      </c>
      <c r="B59" s="69" t="s">
        <v>120</v>
      </c>
      <c r="C59" s="17" t="s">
        <v>43</v>
      </c>
      <c r="D59" s="17"/>
      <c r="E59" s="53">
        <f>SUM(E60)</f>
        <v>10</v>
      </c>
      <c r="F59" s="53">
        <f t="shared" ref="F59:G59" si="24">SUM(F60)</f>
        <v>10</v>
      </c>
      <c r="G59" s="53">
        <f t="shared" si="24"/>
        <v>0</v>
      </c>
    </row>
    <row r="60" spans="1:7" ht="109.8" thickBot="1">
      <c r="A60" s="29" t="s">
        <v>31</v>
      </c>
      <c r="B60" s="82" t="s">
        <v>120</v>
      </c>
      <c r="C60" s="4" t="s">
        <v>43</v>
      </c>
      <c r="D60" s="4">
        <v>100</v>
      </c>
      <c r="E60" s="51">
        <v>10</v>
      </c>
      <c r="F60" s="51">
        <v>10</v>
      </c>
      <c r="G60" s="51">
        <v>0</v>
      </c>
    </row>
    <row r="61" spans="1:7" ht="114" thickBot="1">
      <c r="A61" s="52" t="s">
        <v>150</v>
      </c>
      <c r="B61" s="69" t="s">
        <v>120</v>
      </c>
      <c r="C61" s="17" t="s">
        <v>42</v>
      </c>
      <c r="D61" s="17"/>
      <c r="E61" s="53">
        <f>SUM(E62)</f>
        <v>5</v>
      </c>
      <c r="F61" s="53">
        <f t="shared" ref="F61:G61" si="25">SUM(F62)</f>
        <v>5</v>
      </c>
      <c r="G61" s="53">
        <f t="shared" si="25"/>
        <v>0</v>
      </c>
    </row>
    <row r="62" spans="1:7" ht="47.4" thickBot="1">
      <c r="A62" s="29" t="s">
        <v>34</v>
      </c>
      <c r="B62" s="82" t="s">
        <v>120</v>
      </c>
      <c r="C62" s="4" t="s">
        <v>42</v>
      </c>
      <c r="D62" s="4">
        <v>200</v>
      </c>
      <c r="E62" s="51">
        <v>5</v>
      </c>
      <c r="F62" s="51">
        <v>5</v>
      </c>
      <c r="G62" s="51">
        <v>0</v>
      </c>
    </row>
    <row r="63" spans="1:7" ht="65.400000000000006" thickBot="1">
      <c r="A63" s="52" t="s">
        <v>151</v>
      </c>
      <c r="B63" s="69" t="s">
        <v>120</v>
      </c>
      <c r="C63" s="17" t="s">
        <v>44</v>
      </c>
      <c r="D63" s="17"/>
      <c r="E63" s="53">
        <f>SUM(E64+E66+E68)</f>
        <v>91.6</v>
      </c>
      <c r="F63" s="53">
        <f t="shared" ref="F63:G63" si="26">SUM(F64+F66+F68)</f>
        <v>53</v>
      </c>
      <c r="G63" s="53">
        <f t="shared" si="26"/>
        <v>0</v>
      </c>
    </row>
    <row r="64" spans="1:7" ht="31.8" thickBot="1">
      <c r="A64" s="9" t="s">
        <v>77</v>
      </c>
      <c r="B64" s="68" t="s">
        <v>120</v>
      </c>
      <c r="C64" s="6" t="s">
        <v>78</v>
      </c>
      <c r="D64" s="4"/>
      <c r="E64" s="50">
        <f>SUM(E65)</f>
        <v>40</v>
      </c>
      <c r="F64" s="50">
        <f t="shared" ref="F64:G64" si="27">SUM(F65)</f>
        <v>40</v>
      </c>
      <c r="G64" s="50">
        <f t="shared" si="27"/>
        <v>0</v>
      </c>
    </row>
    <row r="65" spans="1:7" ht="47.4" thickBot="1">
      <c r="A65" s="29" t="s">
        <v>34</v>
      </c>
      <c r="B65" s="82" t="s">
        <v>120</v>
      </c>
      <c r="C65" s="4" t="s">
        <v>78</v>
      </c>
      <c r="D65" s="4">
        <v>200</v>
      </c>
      <c r="E65" s="51">
        <v>40</v>
      </c>
      <c r="F65" s="51">
        <v>40</v>
      </c>
      <c r="G65" s="51">
        <v>0</v>
      </c>
    </row>
    <row r="66" spans="1:7" ht="31.8" thickBot="1">
      <c r="A66" s="9" t="s">
        <v>99</v>
      </c>
      <c r="B66" s="68" t="s">
        <v>120</v>
      </c>
      <c r="C66" s="6" t="s">
        <v>100</v>
      </c>
      <c r="D66" s="4"/>
      <c r="E66" s="50">
        <f>SUM(E67)</f>
        <v>38.6</v>
      </c>
      <c r="F66" s="50">
        <f t="shared" ref="F66:G66" si="28">SUM(F67)</f>
        <v>0</v>
      </c>
      <c r="G66" s="50">
        <f t="shared" si="28"/>
        <v>0</v>
      </c>
    </row>
    <row r="67" spans="1:7" ht="47.4" thickBot="1">
      <c r="A67" s="29" t="s">
        <v>34</v>
      </c>
      <c r="B67" s="82" t="s">
        <v>120</v>
      </c>
      <c r="C67" s="4" t="s">
        <v>100</v>
      </c>
      <c r="D67" s="4">
        <v>200</v>
      </c>
      <c r="E67" s="51">
        <v>38.6</v>
      </c>
      <c r="F67" s="51">
        <v>0</v>
      </c>
      <c r="G67" s="51">
        <v>0</v>
      </c>
    </row>
    <row r="68" spans="1:7" ht="31.8" thickBot="1">
      <c r="A68" s="9" t="s">
        <v>101</v>
      </c>
      <c r="B68" s="68" t="s">
        <v>120</v>
      </c>
      <c r="C68" s="6" t="s">
        <v>45</v>
      </c>
      <c r="D68" s="6"/>
      <c r="E68" s="50">
        <f>SUM(E69)</f>
        <v>13</v>
      </c>
      <c r="F68" s="50">
        <f t="shared" ref="F68:G68" si="29">SUM(F69)</f>
        <v>13</v>
      </c>
      <c r="G68" s="50">
        <f t="shared" si="29"/>
        <v>0</v>
      </c>
    </row>
    <row r="69" spans="1:7" ht="47.4" thickBot="1">
      <c r="A69" s="29" t="s">
        <v>34</v>
      </c>
      <c r="B69" s="82" t="s">
        <v>120</v>
      </c>
      <c r="C69" s="4" t="s">
        <v>45</v>
      </c>
      <c r="D69" s="4">
        <v>200</v>
      </c>
      <c r="E69" s="51">
        <v>13</v>
      </c>
      <c r="F69" s="51">
        <v>13</v>
      </c>
      <c r="G69" s="51">
        <v>0</v>
      </c>
    </row>
    <row r="70" spans="1:7" ht="49.2" thickBot="1">
      <c r="A70" s="24" t="s">
        <v>96</v>
      </c>
      <c r="B70" s="69" t="s">
        <v>120</v>
      </c>
      <c r="C70" s="17" t="s">
        <v>38</v>
      </c>
      <c r="D70" s="23"/>
      <c r="E70" s="53">
        <f>SUM(E71)</f>
        <v>765.6</v>
      </c>
      <c r="F70" s="53">
        <f t="shared" ref="F70:G70" si="30">SUM(F71)</f>
        <v>150</v>
      </c>
      <c r="G70" s="53">
        <f t="shared" si="30"/>
        <v>150</v>
      </c>
    </row>
    <row r="71" spans="1:7" ht="47.4" thickBot="1">
      <c r="A71" s="29" t="s">
        <v>34</v>
      </c>
      <c r="B71" s="82" t="s">
        <v>120</v>
      </c>
      <c r="C71" s="4" t="s">
        <v>38</v>
      </c>
      <c r="D71" s="4">
        <v>200</v>
      </c>
      <c r="E71" s="51">
        <v>765.6</v>
      </c>
      <c r="F71" s="51">
        <v>150</v>
      </c>
      <c r="G71" s="51">
        <v>150</v>
      </c>
    </row>
    <row r="72" spans="1:7" ht="16.2" thickBot="1">
      <c r="A72" s="9" t="s">
        <v>18</v>
      </c>
      <c r="B72" s="68" t="s">
        <v>126</v>
      </c>
      <c r="C72" s="6"/>
      <c r="D72" s="4"/>
      <c r="E72" s="50">
        <f>SUM(E73)</f>
        <v>10.5</v>
      </c>
      <c r="F72" s="50">
        <f t="shared" ref="F72:G72" si="31">SUM(F73)</f>
        <v>10.5</v>
      </c>
      <c r="G72" s="50">
        <f t="shared" si="31"/>
        <v>0</v>
      </c>
    </row>
    <row r="73" spans="1:7" ht="16.2" thickBot="1">
      <c r="A73" s="9" t="s">
        <v>19</v>
      </c>
      <c r="B73" s="68" t="s">
        <v>127</v>
      </c>
      <c r="C73" s="6"/>
      <c r="D73" s="6"/>
      <c r="E73" s="50">
        <f>E74+E76</f>
        <v>10.5</v>
      </c>
      <c r="F73" s="50">
        <f>F74+F76</f>
        <v>10.5</v>
      </c>
      <c r="G73" s="50">
        <f>G74+G76</f>
        <v>0</v>
      </c>
    </row>
    <row r="74" spans="1:7" ht="81.599999999999994" thickBot="1">
      <c r="A74" s="52" t="s">
        <v>153</v>
      </c>
      <c r="B74" s="68" t="s">
        <v>127</v>
      </c>
      <c r="C74" s="6" t="s">
        <v>154</v>
      </c>
      <c r="D74" s="6"/>
      <c r="E74" s="50">
        <f>E75</f>
        <v>0.5</v>
      </c>
      <c r="F74" s="50">
        <f>F75</f>
        <v>0.5</v>
      </c>
      <c r="G74" s="50">
        <f>G75</f>
        <v>0</v>
      </c>
    </row>
    <row r="75" spans="1:7" ht="47.4" thickBot="1">
      <c r="A75" s="39" t="s">
        <v>34</v>
      </c>
      <c r="B75" s="82" t="s">
        <v>127</v>
      </c>
      <c r="C75" s="4" t="s">
        <v>154</v>
      </c>
      <c r="D75" s="4">
        <v>200</v>
      </c>
      <c r="E75" s="50">
        <v>0.5</v>
      </c>
      <c r="F75" s="50">
        <v>0.5</v>
      </c>
      <c r="G75" s="50">
        <v>0</v>
      </c>
    </row>
    <row r="76" spans="1:7" ht="81.599999999999994" thickBot="1">
      <c r="A76" s="40" t="s">
        <v>152</v>
      </c>
      <c r="B76" s="69" t="s">
        <v>127</v>
      </c>
      <c r="C76" s="17" t="s">
        <v>87</v>
      </c>
      <c r="D76" s="23"/>
      <c r="E76" s="53">
        <f>SUM(E77)</f>
        <v>10</v>
      </c>
      <c r="F76" s="53">
        <f>SUM(F77)</f>
        <v>10</v>
      </c>
      <c r="G76" s="53">
        <f>SUM(G77)</f>
        <v>0</v>
      </c>
    </row>
    <row r="77" spans="1:7" ht="47.4" thickBot="1">
      <c r="A77" s="39" t="s">
        <v>34</v>
      </c>
      <c r="B77" s="82" t="s">
        <v>127</v>
      </c>
      <c r="C77" s="4" t="s">
        <v>87</v>
      </c>
      <c r="D77" s="4">
        <v>200</v>
      </c>
      <c r="E77" s="51">
        <v>10</v>
      </c>
      <c r="F77" s="51">
        <v>10</v>
      </c>
      <c r="G77" s="51">
        <v>0</v>
      </c>
    </row>
    <row r="78" spans="1:7" ht="16.2" thickBot="1">
      <c r="A78" s="9" t="s">
        <v>46</v>
      </c>
      <c r="B78" s="68" t="s">
        <v>121</v>
      </c>
      <c r="C78" s="6"/>
      <c r="D78" s="4"/>
      <c r="E78" s="50">
        <f>SUM(E79+E83)</f>
        <v>1512.4</v>
      </c>
      <c r="F78" s="50">
        <f>SUM(F79+F83)</f>
        <v>1409.9</v>
      </c>
      <c r="G78" s="50">
        <f>SUM(G79+G83)</f>
        <v>1409.9</v>
      </c>
    </row>
    <row r="79" spans="1:7" ht="16.2" thickBot="1">
      <c r="A79" s="9" t="s">
        <v>21</v>
      </c>
      <c r="B79" s="68" t="s">
        <v>135</v>
      </c>
      <c r="C79" s="6"/>
      <c r="D79" s="4"/>
      <c r="E79" s="50">
        <f>SUM(E80)</f>
        <v>1512.4</v>
      </c>
      <c r="F79" s="50">
        <f t="shared" ref="F79:G79" si="32">SUM(F80)</f>
        <v>1409.9</v>
      </c>
      <c r="G79" s="50">
        <f t="shared" si="32"/>
        <v>1409.9</v>
      </c>
    </row>
    <row r="80" spans="1:7" ht="49.2" thickBot="1">
      <c r="A80" s="24" t="s">
        <v>96</v>
      </c>
      <c r="B80" s="69" t="s">
        <v>135</v>
      </c>
      <c r="C80" s="17" t="s">
        <v>38</v>
      </c>
      <c r="D80" s="17"/>
      <c r="E80" s="53">
        <f>SUM(E81:E82)</f>
        <v>1512.4</v>
      </c>
      <c r="F80" s="53">
        <f t="shared" ref="F80:G80" si="33">SUM(F81:F82)</f>
        <v>1409.9</v>
      </c>
      <c r="G80" s="53">
        <f t="shared" si="33"/>
        <v>1409.9</v>
      </c>
    </row>
    <row r="81" spans="1:7" ht="109.8" thickBot="1">
      <c r="A81" s="29" t="s">
        <v>31</v>
      </c>
      <c r="B81" s="82" t="s">
        <v>135</v>
      </c>
      <c r="C81" s="4" t="s">
        <v>38</v>
      </c>
      <c r="D81" s="4">
        <v>100</v>
      </c>
      <c r="E81" s="51">
        <v>1409.9</v>
      </c>
      <c r="F81" s="51">
        <v>1218.9000000000001</v>
      </c>
      <c r="G81" s="51">
        <v>1409.9</v>
      </c>
    </row>
    <row r="82" spans="1:7" ht="47.4" thickBot="1">
      <c r="A82" s="29" t="s">
        <v>34</v>
      </c>
      <c r="B82" s="82" t="s">
        <v>135</v>
      </c>
      <c r="C82" s="4" t="s">
        <v>38</v>
      </c>
      <c r="D82" s="4">
        <v>200</v>
      </c>
      <c r="E82" s="51">
        <v>102.5</v>
      </c>
      <c r="F82" s="51">
        <v>191</v>
      </c>
      <c r="G82" s="51">
        <v>0</v>
      </c>
    </row>
    <row r="83" spans="1:7" ht="31.2">
      <c r="A83" s="42" t="s">
        <v>81</v>
      </c>
      <c r="B83" s="138" t="s">
        <v>122</v>
      </c>
      <c r="C83" s="140"/>
      <c r="D83" s="142"/>
      <c r="E83" s="119">
        <f>SUM(E85)</f>
        <v>0</v>
      </c>
      <c r="F83" s="119">
        <f t="shared" ref="F83:G83" si="34">SUM(F85)</f>
        <v>0</v>
      </c>
      <c r="G83" s="119">
        <f t="shared" si="34"/>
        <v>0</v>
      </c>
    </row>
    <row r="84" spans="1:7" ht="16.2" thickBot="1">
      <c r="A84" s="9" t="s">
        <v>82</v>
      </c>
      <c r="B84" s="139"/>
      <c r="C84" s="141"/>
      <c r="D84" s="143"/>
      <c r="E84" s="120"/>
      <c r="F84" s="120"/>
      <c r="G84" s="120"/>
    </row>
    <row r="85" spans="1:7" ht="130.19999999999999" thickBot="1">
      <c r="A85" s="24" t="s">
        <v>102</v>
      </c>
      <c r="B85" s="69" t="s">
        <v>122</v>
      </c>
      <c r="C85" s="17" t="s">
        <v>84</v>
      </c>
      <c r="D85" s="17"/>
      <c r="E85" s="53">
        <f>SUM(E86)</f>
        <v>0</v>
      </c>
      <c r="F85" s="53">
        <f t="shared" ref="F85:G85" si="35">SUM(F86)</f>
        <v>0</v>
      </c>
      <c r="G85" s="53">
        <f t="shared" si="35"/>
        <v>0</v>
      </c>
    </row>
    <row r="86" spans="1:7" ht="47.4" thickBot="1">
      <c r="A86" s="29" t="s">
        <v>34</v>
      </c>
      <c r="B86" s="82" t="s">
        <v>122</v>
      </c>
      <c r="C86" s="4" t="s">
        <v>84</v>
      </c>
      <c r="D86" s="4">
        <v>200</v>
      </c>
      <c r="E86" s="51">
        <v>0</v>
      </c>
      <c r="F86" s="51">
        <v>0</v>
      </c>
      <c r="G86" s="51">
        <v>0</v>
      </c>
    </row>
    <row r="87" spans="1:7" ht="16.2" thickBot="1">
      <c r="A87" s="9" t="s">
        <v>93</v>
      </c>
      <c r="B87" s="68">
        <v>1000</v>
      </c>
      <c r="C87" s="6"/>
      <c r="D87" s="5"/>
      <c r="E87" s="50">
        <f>SUM(E88)</f>
        <v>53.3</v>
      </c>
      <c r="F87" s="50">
        <f t="shared" ref="F87:G89" si="36">SUM(F88)</f>
        <v>33.9</v>
      </c>
      <c r="G87" s="50">
        <f t="shared" si="36"/>
        <v>0</v>
      </c>
    </row>
    <row r="88" spans="1:7" ht="16.2" thickBot="1">
      <c r="A88" s="20" t="s">
        <v>94</v>
      </c>
      <c r="B88" s="68">
        <v>1001</v>
      </c>
      <c r="C88" s="6"/>
      <c r="D88" s="6"/>
      <c r="E88" s="50">
        <f>SUM(E89)</f>
        <v>53.3</v>
      </c>
      <c r="F88" s="50">
        <f t="shared" si="36"/>
        <v>33.9</v>
      </c>
      <c r="G88" s="50">
        <f t="shared" si="36"/>
        <v>0</v>
      </c>
    </row>
    <row r="89" spans="1:7" ht="49.2" thickBot="1">
      <c r="A89" s="24" t="s">
        <v>96</v>
      </c>
      <c r="B89" s="69">
        <v>1001</v>
      </c>
      <c r="C89" s="17" t="s">
        <v>38</v>
      </c>
      <c r="D89" s="17"/>
      <c r="E89" s="53">
        <f>SUM(E90)</f>
        <v>53.3</v>
      </c>
      <c r="F89" s="53">
        <f t="shared" si="36"/>
        <v>33.9</v>
      </c>
      <c r="G89" s="53">
        <f t="shared" si="36"/>
        <v>0</v>
      </c>
    </row>
    <row r="90" spans="1:7" ht="31.8" thickBot="1">
      <c r="A90" s="20" t="s">
        <v>103</v>
      </c>
      <c r="B90" s="82">
        <v>1001</v>
      </c>
      <c r="C90" s="4" t="s">
        <v>38</v>
      </c>
      <c r="D90" s="4">
        <v>300</v>
      </c>
      <c r="E90" s="79">
        <v>53.3</v>
      </c>
      <c r="F90" s="51">
        <v>33.9</v>
      </c>
      <c r="G90" s="51">
        <v>0</v>
      </c>
    </row>
    <row r="91" spans="1:7" ht="16.2" thickBot="1">
      <c r="A91" s="9" t="s">
        <v>22</v>
      </c>
      <c r="B91" s="68">
        <v>1100</v>
      </c>
      <c r="C91" s="6"/>
      <c r="D91" s="6"/>
      <c r="E91" s="50">
        <f>SUM(E92)</f>
        <v>10</v>
      </c>
      <c r="F91" s="50">
        <f t="shared" ref="F91:G91" si="37">SUM(F92)</f>
        <v>10</v>
      </c>
      <c r="G91" s="50">
        <f t="shared" si="37"/>
        <v>0</v>
      </c>
    </row>
    <row r="92" spans="1:7" ht="31.8" thickBot="1">
      <c r="A92" s="9" t="s">
        <v>23</v>
      </c>
      <c r="B92" s="68">
        <v>1105</v>
      </c>
      <c r="C92" s="6"/>
      <c r="D92" s="6"/>
      <c r="E92" s="50">
        <f>SUM(E93)</f>
        <v>10</v>
      </c>
      <c r="F92" s="50">
        <f t="shared" ref="F92:G92" si="38">SUM(F93)</f>
        <v>10</v>
      </c>
      <c r="G92" s="50">
        <f t="shared" si="38"/>
        <v>0</v>
      </c>
    </row>
    <row r="93" spans="1:7" ht="97.8" thickBot="1">
      <c r="A93" s="52" t="s">
        <v>145</v>
      </c>
      <c r="B93" s="69">
        <v>1105</v>
      </c>
      <c r="C93" s="17" t="s">
        <v>85</v>
      </c>
      <c r="D93" s="17"/>
      <c r="E93" s="53">
        <f>SUM(E94)</f>
        <v>10</v>
      </c>
      <c r="F93" s="53">
        <f t="shared" ref="F93:G93" si="39">SUM(F94)</f>
        <v>10</v>
      </c>
      <c r="G93" s="53">
        <f t="shared" si="39"/>
        <v>0</v>
      </c>
    </row>
    <row r="94" spans="1:7" ht="47.4" thickBot="1">
      <c r="A94" s="29" t="s">
        <v>34</v>
      </c>
      <c r="B94" s="82">
        <v>1105</v>
      </c>
      <c r="C94" s="4" t="s">
        <v>85</v>
      </c>
      <c r="D94" s="4">
        <v>200</v>
      </c>
      <c r="E94" s="51">
        <v>10</v>
      </c>
      <c r="F94" s="51">
        <v>10</v>
      </c>
      <c r="G94" s="51">
        <v>0</v>
      </c>
    </row>
    <row r="95" spans="1:7" ht="16.2" thickBot="1">
      <c r="A95" s="9" t="s">
        <v>24</v>
      </c>
      <c r="B95" s="68">
        <v>1200</v>
      </c>
      <c r="C95" s="6"/>
      <c r="D95" s="6"/>
      <c r="E95" s="50">
        <f>SUM(E96)</f>
        <v>0</v>
      </c>
      <c r="F95" s="50">
        <f t="shared" ref="F95:G97" si="40">SUM(F96)</f>
        <v>0</v>
      </c>
      <c r="G95" s="50">
        <f t="shared" si="40"/>
        <v>0</v>
      </c>
    </row>
    <row r="96" spans="1:7" ht="31.8" thickBot="1">
      <c r="A96" s="9" t="s">
        <v>25</v>
      </c>
      <c r="B96" s="68">
        <v>1204</v>
      </c>
      <c r="C96" s="6"/>
      <c r="D96" s="6"/>
      <c r="E96" s="50">
        <f>SUM(E97)</f>
        <v>0</v>
      </c>
      <c r="F96" s="50">
        <f t="shared" si="40"/>
        <v>0</v>
      </c>
      <c r="G96" s="50">
        <f t="shared" si="40"/>
        <v>0</v>
      </c>
    </row>
    <row r="97" spans="1:7" ht="49.2" thickBot="1">
      <c r="A97" s="24" t="s">
        <v>96</v>
      </c>
      <c r="B97" s="69">
        <v>1204</v>
      </c>
      <c r="C97" s="17" t="s">
        <v>38</v>
      </c>
      <c r="D97" s="17"/>
      <c r="E97" s="53">
        <f>SUM(E98)</f>
        <v>0</v>
      </c>
      <c r="F97" s="53">
        <f t="shared" si="40"/>
        <v>0</v>
      </c>
      <c r="G97" s="53">
        <f t="shared" si="40"/>
        <v>0</v>
      </c>
    </row>
    <row r="98" spans="1:7" ht="47.4" thickBot="1">
      <c r="A98" s="29" t="s">
        <v>34</v>
      </c>
      <c r="B98" s="82">
        <v>1204</v>
      </c>
      <c r="C98" s="4" t="s">
        <v>38</v>
      </c>
      <c r="D98" s="4">
        <v>200</v>
      </c>
      <c r="E98" s="51">
        <v>0</v>
      </c>
      <c r="F98" s="51">
        <v>0</v>
      </c>
      <c r="G98" s="51">
        <v>0</v>
      </c>
    </row>
    <row r="99" spans="1:7" ht="16.8" thickBot="1">
      <c r="A99" s="9" t="s">
        <v>47</v>
      </c>
      <c r="B99" s="10"/>
      <c r="C99" s="10"/>
      <c r="D99" s="10"/>
      <c r="E99" s="55">
        <f>SUM(E11+E33+E38+E47+E54+E72+E78+E87+E91+E95)</f>
        <v>6685.2</v>
      </c>
      <c r="F99" s="55">
        <f>SUM(F11+F33+F38+F47+F54+F72+F78+F87+F91+F95)</f>
        <v>4035.9000000000005</v>
      </c>
      <c r="G99" s="55">
        <f>SUM(G11+G33+G38+G47+G54+G72+G78+G87+G91+G95)</f>
        <v>3315.5</v>
      </c>
    </row>
    <row r="100" spans="1:7" ht="15.6">
      <c r="A100" s="1" t="s">
        <v>165</v>
      </c>
    </row>
  </sheetData>
  <mergeCells count="12">
    <mergeCell ref="F83:F84"/>
    <mergeCell ref="G83:G84"/>
    <mergeCell ref="B6:B9"/>
    <mergeCell ref="A2:G2"/>
    <mergeCell ref="A4:G4"/>
    <mergeCell ref="A5:G5"/>
    <mergeCell ref="C6:C9"/>
    <mergeCell ref="E6:G8"/>
    <mergeCell ref="B83:B84"/>
    <mergeCell ref="C83:C84"/>
    <mergeCell ref="D83:D84"/>
    <mergeCell ref="E83:E84"/>
  </mergeCells>
  <pageMargins left="0.70866141732283472" right="0.70866141732283472" top="0.74803149606299213" bottom="0.74803149606299213" header="0.31496062992125984" footer="0.31496062992125984"/>
  <pageSetup paperSize="9" scale="75" fitToHeight="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01"/>
  <sheetViews>
    <sheetView workbookViewId="0">
      <selection activeCell="D7" sqref="D7:D10"/>
    </sheetView>
  </sheetViews>
  <sheetFormatPr defaultRowHeight="14.4"/>
  <cols>
    <col min="1" max="1" width="36.88671875" customWidth="1"/>
    <col min="2" max="2" width="10.77734375" customWidth="1"/>
    <col min="3" max="3" width="13.5546875" customWidth="1"/>
    <col min="4" max="4" width="19.44140625" customWidth="1"/>
    <col min="5" max="5" width="12.33203125" style="83" customWidth="1"/>
    <col min="7" max="7" width="13" customWidth="1"/>
    <col min="8" max="8" width="13.6640625" customWidth="1"/>
  </cols>
  <sheetData>
    <row r="2" spans="1:11" ht="101.25" customHeight="1">
      <c r="A2" s="144" t="s">
        <v>163</v>
      </c>
      <c r="B2" s="144"/>
      <c r="C2" s="144"/>
      <c r="D2" s="144"/>
      <c r="E2" s="145"/>
      <c r="F2" s="145"/>
      <c r="G2" s="145"/>
      <c r="H2" s="145"/>
      <c r="I2" s="145"/>
      <c r="J2" s="145"/>
      <c r="K2" s="145"/>
    </row>
    <row r="4" spans="1:11" ht="64.2" customHeight="1">
      <c r="A4" s="124" t="s">
        <v>169</v>
      </c>
      <c r="B4" s="124"/>
      <c r="C4" s="124"/>
      <c r="D4" s="124"/>
      <c r="E4" s="144"/>
      <c r="F4" s="144"/>
      <c r="G4" s="144"/>
      <c r="H4" s="144"/>
      <c r="I4" s="144"/>
      <c r="J4" s="144"/>
      <c r="K4" s="144"/>
    </row>
    <row r="5" spans="1:11" ht="15.75" customHeight="1" thickBot="1">
      <c r="G5" s="146" t="s">
        <v>27</v>
      </c>
      <c r="H5" s="146"/>
      <c r="J5" s="146"/>
      <c r="K5" s="146"/>
    </row>
    <row r="6" spans="1:11" ht="15" thickBot="1"/>
    <row r="7" spans="1:11">
      <c r="A7" s="92"/>
      <c r="B7" s="126" t="s">
        <v>142</v>
      </c>
      <c r="C7" s="121" t="s">
        <v>0</v>
      </c>
      <c r="D7" s="126" t="s">
        <v>28</v>
      </c>
      <c r="E7" s="94"/>
      <c r="F7" s="129" t="s">
        <v>2</v>
      </c>
      <c r="G7" s="130"/>
      <c r="H7" s="131"/>
    </row>
    <row r="8" spans="1:11" ht="40.200000000000003">
      <c r="A8" s="93"/>
      <c r="B8" s="127"/>
      <c r="C8" s="122"/>
      <c r="D8" s="127"/>
      <c r="E8" s="95" t="s">
        <v>29</v>
      </c>
      <c r="F8" s="132"/>
      <c r="G8" s="133"/>
      <c r="H8" s="134"/>
    </row>
    <row r="9" spans="1:11" ht="15" thickBot="1">
      <c r="A9" s="93" t="s">
        <v>1</v>
      </c>
      <c r="B9" s="127"/>
      <c r="C9" s="122"/>
      <c r="D9" s="127"/>
      <c r="E9" s="36"/>
      <c r="F9" s="135"/>
      <c r="G9" s="136"/>
      <c r="H9" s="137"/>
    </row>
    <row r="10" spans="1:11" ht="15" thickBot="1">
      <c r="A10" s="33"/>
      <c r="B10" s="128"/>
      <c r="C10" s="123"/>
      <c r="D10" s="128"/>
      <c r="E10" s="28"/>
      <c r="F10" s="96">
        <v>2025</v>
      </c>
      <c r="G10" s="96">
        <v>2026</v>
      </c>
      <c r="H10" s="96">
        <v>2027</v>
      </c>
    </row>
    <row r="11" spans="1:11" ht="16.2" thickBot="1">
      <c r="A11" s="97">
        <v>1</v>
      </c>
      <c r="B11" s="4">
        <v>949</v>
      </c>
      <c r="C11" s="38">
        <v>2</v>
      </c>
      <c r="D11" s="38">
        <v>3</v>
      </c>
      <c r="E11" s="97">
        <v>4</v>
      </c>
      <c r="F11" s="38">
        <v>5</v>
      </c>
      <c r="G11" s="38">
        <v>6</v>
      </c>
      <c r="H11" s="97">
        <v>7</v>
      </c>
    </row>
    <row r="12" spans="1:11" ht="16.2" thickBot="1">
      <c r="A12" s="86" t="s">
        <v>3</v>
      </c>
      <c r="B12" s="4">
        <v>949</v>
      </c>
      <c r="C12" s="87" t="s">
        <v>130</v>
      </c>
      <c r="D12" s="88"/>
      <c r="E12" s="88"/>
      <c r="F12" s="89">
        <f>SUM(F13+F16+F21+F24+F27+F30)</f>
        <v>3253.3999999999996</v>
      </c>
      <c r="G12" s="89">
        <f t="shared" ref="G12:H12" si="0">SUM(G13+G16+G21+G24+G27+G30)</f>
        <v>1510.4000000000003</v>
      </c>
      <c r="H12" s="89">
        <f t="shared" si="0"/>
        <v>795.40000000000009</v>
      </c>
    </row>
    <row r="13" spans="1:11" ht="49.2" thickBot="1">
      <c r="A13" s="52" t="s">
        <v>30</v>
      </c>
      <c r="B13" s="4">
        <v>949</v>
      </c>
      <c r="C13" s="69" t="s">
        <v>131</v>
      </c>
      <c r="D13" s="17"/>
      <c r="E13" s="17"/>
      <c r="F13" s="53">
        <f>SUM(F14)</f>
        <v>778.8</v>
      </c>
      <c r="G13" s="53">
        <f t="shared" ref="G13:H14" si="1">SUM(G14)</f>
        <v>739.7</v>
      </c>
      <c r="H13" s="53">
        <f t="shared" si="1"/>
        <v>89.2</v>
      </c>
    </row>
    <row r="14" spans="1:11" ht="65.400000000000006" thickBot="1">
      <c r="A14" s="52" t="s">
        <v>95</v>
      </c>
      <c r="B14" s="4">
        <v>949</v>
      </c>
      <c r="C14" s="69" t="s">
        <v>131</v>
      </c>
      <c r="D14" s="17" t="s">
        <v>32</v>
      </c>
      <c r="E14" s="17"/>
      <c r="F14" s="53">
        <f>SUM(F15)</f>
        <v>778.8</v>
      </c>
      <c r="G14" s="53">
        <f t="shared" si="1"/>
        <v>739.7</v>
      </c>
      <c r="H14" s="53">
        <f t="shared" si="1"/>
        <v>89.2</v>
      </c>
    </row>
    <row r="15" spans="1:11" ht="109.8" thickBot="1">
      <c r="A15" s="29" t="s">
        <v>31</v>
      </c>
      <c r="B15" s="4">
        <v>949</v>
      </c>
      <c r="C15" s="82" t="s">
        <v>131</v>
      </c>
      <c r="D15" s="4" t="s">
        <v>32</v>
      </c>
      <c r="E15" s="4">
        <v>100</v>
      </c>
      <c r="F15" s="54">
        <v>778.8</v>
      </c>
      <c r="G15" s="54">
        <v>739.7</v>
      </c>
      <c r="H15" s="54">
        <v>89.2</v>
      </c>
    </row>
    <row r="16" spans="1:11" ht="81.599999999999994" thickBot="1">
      <c r="A16" s="52" t="s">
        <v>33</v>
      </c>
      <c r="B16" s="4">
        <v>949</v>
      </c>
      <c r="C16" s="69" t="s">
        <v>132</v>
      </c>
      <c r="D16" s="17"/>
      <c r="E16" s="17"/>
      <c r="F16" s="53">
        <f>SUM(F17)</f>
        <v>2272.1</v>
      </c>
      <c r="G16" s="53">
        <f t="shared" ref="G16:H16" si="2">SUM(G17)</f>
        <v>617.6</v>
      </c>
      <c r="H16" s="53">
        <f t="shared" si="2"/>
        <v>418.5</v>
      </c>
    </row>
    <row r="17" spans="1:8" ht="65.400000000000006" thickBot="1">
      <c r="A17" s="52" t="s">
        <v>95</v>
      </c>
      <c r="B17" s="4">
        <v>949</v>
      </c>
      <c r="C17" s="69" t="s">
        <v>132</v>
      </c>
      <c r="D17" s="17" t="s">
        <v>32</v>
      </c>
      <c r="E17" s="17"/>
      <c r="F17" s="53">
        <f>SUM(F18:F20)</f>
        <v>2272.1</v>
      </c>
      <c r="G17" s="53">
        <f t="shared" ref="G17:H17" si="3">SUM(G18:G20)</f>
        <v>617.6</v>
      </c>
      <c r="H17" s="53">
        <f t="shared" si="3"/>
        <v>418.5</v>
      </c>
    </row>
    <row r="18" spans="1:8" ht="109.8" thickBot="1">
      <c r="A18" s="29" t="s">
        <v>31</v>
      </c>
      <c r="B18" s="4">
        <v>949</v>
      </c>
      <c r="C18" s="82" t="s">
        <v>132</v>
      </c>
      <c r="D18" s="4" t="s">
        <v>32</v>
      </c>
      <c r="E18" s="4">
        <v>100</v>
      </c>
      <c r="F18" s="51">
        <v>2206.9</v>
      </c>
      <c r="G18" s="51">
        <v>615.6</v>
      </c>
      <c r="H18" s="51">
        <v>416.5</v>
      </c>
    </row>
    <row r="19" spans="1:8" ht="47.4" thickBot="1">
      <c r="A19" s="29" t="s">
        <v>34</v>
      </c>
      <c r="B19" s="4">
        <v>949</v>
      </c>
      <c r="C19" s="82" t="s">
        <v>132</v>
      </c>
      <c r="D19" s="4" t="s">
        <v>32</v>
      </c>
      <c r="E19" s="4">
        <v>200</v>
      </c>
      <c r="F19" s="51">
        <v>65.2</v>
      </c>
      <c r="G19" s="51">
        <v>2</v>
      </c>
      <c r="H19" s="51">
        <v>2</v>
      </c>
    </row>
    <row r="20" spans="1:8" ht="16.2" thickBot="1">
      <c r="A20" s="29" t="s">
        <v>35</v>
      </c>
      <c r="B20" s="4">
        <v>949</v>
      </c>
      <c r="C20" s="82" t="s">
        <v>132</v>
      </c>
      <c r="D20" s="4" t="s">
        <v>32</v>
      </c>
      <c r="E20" s="4">
        <v>800</v>
      </c>
      <c r="F20" s="51">
        <v>0</v>
      </c>
      <c r="G20" s="51">
        <v>0</v>
      </c>
      <c r="H20" s="51">
        <v>0</v>
      </c>
    </row>
    <row r="21" spans="1:8" ht="78.599999999999994" thickBot="1">
      <c r="A21" s="98" t="s">
        <v>36</v>
      </c>
      <c r="B21" s="4">
        <v>949</v>
      </c>
      <c r="C21" s="68" t="s">
        <v>138</v>
      </c>
      <c r="D21" s="6"/>
      <c r="E21" s="6"/>
      <c r="F21" s="50">
        <f>SUM(F22)</f>
        <v>26.9</v>
      </c>
      <c r="G21" s="50">
        <f t="shared" ref="G21:H22" si="4">SUM(G22)</f>
        <v>22.9</v>
      </c>
      <c r="H21" s="50">
        <f t="shared" si="4"/>
        <v>22.9</v>
      </c>
    </row>
    <row r="22" spans="1:8" ht="49.2" thickBot="1">
      <c r="A22" s="52" t="s">
        <v>96</v>
      </c>
      <c r="B22" s="4">
        <v>949</v>
      </c>
      <c r="C22" s="69" t="s">
        <v>138</v>
      </c>
      <c r="D22" s="17" t="s">
        <v>38</v>
      </c>
      <c r="E22" s="17"/>
      <c r="F22" s="53">
        <f>SUM(F23)</f>
        <v>26.9</v>
      </c>
      <c r="G22" s="53">
        <f t="shared" si="4"/>
        <v>22.9</v>
      </c>
      <c r="H22" s="53">
        <f t="shared" si="4"/>
        <v>22.9</v>
      </c>
    </row>
    <row r="23" spans="1:8" ht="16.2" thickBot="1">
      <c r="A23" s="29" t="s">
        <v>37</v>
      </c>
      <c r="B23" s="4">
        <v>949</v>
      </c>
      <c r="C23" s="82" t="s">
        <v>138</v>
      </c>
      <c r="D23" s="4" t="s">
        <v>38</v>
      </c>
      <c r="E23" s="4">
        <v>500</v>
      </c>
      <c r="F23" s="51">
        <v>26.9</v>
      </c>
      <c r="G23" s="51">
        <v>22.9</v>
      </c>
      <c r="H23" s="51">
        <v>22.9</v>
      </c>
    </row>
    <row r="24" spans="1:8" ht="31.8" thickBot="1">
      <c r="A24" s="98" t="s">
        <v>97</v>
      </c>
      <c r="B24" s="4">
        <v>949</v>
      </c>
      <c r="C24" s="68" t="s">
        <v>140</v>
      </c>
      <c r="D24" s="6"/>
      <c r="E24" s="6"/>
      <c r="F24" s="50">
        <f>SUM(F25)</f>
        <v>163.6</v>
      </c>
      <c r="G24" s="50">
        <f t="shared" ref="G24:H25" si="5">SUM(G25)</f>
        <v>0</v>
      </c>
      <c r="H24" s="50">
        <f t="shared" si="5"/>
        <v>0</v>
      </c>
    </row>
    <row r="25" spans="1:8" ht="49.2" thickBot="1">
      <c r="A25" s="52" t="s">
        <v>96</v>
      </c>
      <c r="B25" s="4">
        <v>949</v>
      </c>
      <c r="C25" s="68" t="s">
        <v>140</v>
      </c>
      <c r="D25" s="6" t="s">
        <v>38</v>
      </c>
      <c r="E25" s="6"/>
      <c r="F25" s="50">
        <f>SUM(F26)</f>
        <v>163.6</v>
      </c>
      <c r="G25" s="50">
        <f t="shared" si="5"/>
        <v>0</v>
      </c>
      <c r="H25" s="50">
        <f t="shared" si="5"/>
        <v>0</v>
      </c>
    </row>
    <row r="26" spans="1:8" ht="16.2" thickBot="1">
      <c r="A26" s="29" t="s">
        <v>35</v>
      </c>
      <c r="B26" s="4">
        <v>949</v>
      </c>
      <c r="C26" s="82" t="s">
        <v>140</v>
      </c>
      <c r="D26" s="4" t="s">
        <v>38</v>
      </c>
      <c r="E26" s="4">
        <v>800</v>
      </c>
      <c r="F26" s="51">
        <v>163.6</v>
      </c>
      <c r="G26" s="51">
        <v>0</v>
      </c>
      <c r="H26" s="51">
        <v>0</v>
      </c>
    </row>
    <row r="27" spans="1:8" ht="16.2" thickBot="1">
      <c r="A27" s="98" t="s">
        <v>7</v>
      </c>
      <c r="B27" s="4">
        <v>949</v>
      </c>
      <c r="C27" s="68" t="s">
        <v>139</v>
      </c>
      <c r="D27" s="6"/>
      <c r="E27" s="6"/>
      <c r="F27" s="50">
        <f>SUM(F28)</f>
        <v>2</v>
      </c>
      <c r="G27" s="50">
        <f t="shared" ref="G27:H28" si="6">SUM(G28)</f>
        <v>2</v>
      </c>
      <c r="H27" s="50">
        <f t="shared" si="6"/>
        <v>2</v>
      </c>
    </row>
    <row r="28" spans="1:8" ht="49.2" thickBot="1">
      <c r="A28" s="52" t="s">
        <v>96</v>
      </c>
      <c r="B28" s="4">
        <v>949</v>
      </c>
      <c r="C28" s="69" t="s">
        <v>139</v>
      </c>
      <c r="D28" s="17" t="s">
        <v>69</v>
      </c>
      <c r="E28" s="17"/>
      <c r="F28" s="53">
        <f>SUM(F29)</f>
        <v>2</v>
      </c>
      <c r="G28" s="53">
        <f t="shared" si="6"/>
        <v>2</v>
      </c>
      <c r="H28" s="53">
        <f t="shared" si="6"/>
        <v>2</v>
      </c>
    </row>
    <row r="29" spans="1:8" ht="16.2" thickBot="1">
      <c r="A29" s="29" t="s">
        <v>35</v>
      </c>
      <c r="B29" s="4">
        <v>949</v>
      </c>
      <c r="C29" s="82" t="s">
        <v>139</v>
      </c>
      <c r="D29" s="4" t="s">
        <v>38</v>
      </c>
      <c r="E29" s="4">
        <v>800</v>
      </c>
      <c r="F29" s="51">
        <v>2</v>
      </c>
      <c r="G29" s="51">
        <v>2</v>
      </c>
      <c r="H29" s="51">
        <v>2</v>
      </c>
    </row>
    <row r="30" spans="1:8" ht="31.8" thickBot="1">
      <c r="A30" s="98" t="s">
        <v>8</v>
      </c>
      <c r="B30" s="4">
        <v>949</v>
      </c>
      <c r="C30" s="68" t="s">
        <v>136</v>
      </c>
      <c r="D30" s="6"/>
      <c r="E30" s="6"/>
      <c r="F30" s="50">
        <f>SUM(F31)</f>
        <v>10</v>
      </c>
      <c r="G30" s="50">
        <f t="shared" ref="G30:H30" si="7">SUM(G31)</f>
        <v>128.20000000000002</v>
      </c>
      <c r="H30" s="50">
        <f t="shared" si="7"/>
        <v>262.8</v>
      </c>
    </row>
    <row r="31" spans="1:8" ht="49.2" thickBot="1">
      <c r="A31" s="52" t="s">
        <v>96</v>
      </c>
      <c r="B31" s="4">
        <v>949</v>
      </c>
      <c r="C31" s="69" t="s">
        <v>136</v>
      </c>
      <c r="D31" s="17" t="s">
        <v>38</v>
      </c>
      <c r="E31" s="17"/>
      <c r="F31" s="53">
        <f>SUM(F32:F33)</f>
        <v>10</v>
      </c>
      <c r="G31" s="53">
        <f t="shared" ref="G31:H31" si="8">SUM(G32:G33)</f>
        <v>128.20000000000002</v>
      </c>
      <c r="H31" s="53">
        <f t="shared" si="8"/>
        <v>262.8</v>
      </c>
    </row>
    <row r="32" spans="1:8" ht="47.4" thickBot="1">
      <c r="A32" s="29" t="s">
        <v>34</v>
      </c>
      <c r="B32" s="4">
        <v>949</v>
      </c>
      <c r="C32" s="82" t="s">
        <v>136</v>
      </c>
      <c r="D32" s="4" t="s">
        <v>38</v>
      </c>
      <c r="E32" s="4">
        <v>200</v>
      </c>
      <c r="F32" s="51">
        <v>3</v>
      </c>
      <c r="G32" s="51">
        <v>27.3</v>
      </c>
      <c r="H32" s="51">
        <v>97</v>
      </c>
    </row>
    <row r="33" spans="1:8" ht="16.2" thickBot="1">
      <c r="A33" s="29" t="s">
        <v>35</v>
      </c>
      <c r="B33" s="4">
        <v>949</v>
      </c>
      <c r="C33" s="82" t="s">
        <v>136</v>
      </c>
      <c r="D33" s="4" t="s">
        <v>38</v>
      </c>
      <c r="E33" s="4">
        <v>800</v>
      </c>
      <c r="F33" s="51">
        <v>7</v>
      </c>
      <c r="G33" s="51">
        <v>100.9</v>
      </c>
      <c r="H33" s="51">
        <v>165.8</v>
      </c>
    </row>
    <row r="34" spans="1:8" ht="16.2" thickBot="1">
      <c r="A34" s="86" t="s">
        <v>9</v>
      </c>
      <c r="B34" s="4">
        <v>949</v>
      </c>
      <c r="C34" s="87" t="s">
        <v>133</v>
      </c>
      <c r="D34" s="88"/>
      <c r="E34" s="88"/>
      <c r="F34" s="89">
        <f>SUM(F35)</f>
        <v>105.39999999999999</v>
      </c>
      <c r="G34" s="89">
        <f t="shared" ref="G34:H35" si="9">SUM(G35)</f>
        <v>115.1</v>
      </c>
      <c r="H34" s="89">
        <f t="shared" si="9"/>
        <v>119.19999999999999</v>
      </c>
    </row>
    <row r="35" spans="1:8" ht="31.8" thickBot="1">
      <c r="A35" s="98" t="s">
        <v>10</v>
      </c>
      <c r="B35" s="4">
        <v>949</v>
      </c>
      <c r="C35" s="68" t="s">
        <v>134</v>
      </c>
      <c r="D35" s="6"/>
      <c r="E35" s="6"/>
      <c r="F35" s="50">
        <f>SUM(F36)</f>
        <v>105.39999999999999</v>
      </c>
      <c r="G35" s="50">
        <f t="shared" si="9"/>
        <v>115.1</v>
      </c>
      <c r="H35" s="50">
        <f t="shared" si="9"/>
        <v>119.19999999999999</v>
      </c>
    </row>
    <row r="36" spans="1:8" ht="49.2" thickBot="1">
      <c r="A36" s="52" t="s">
        <v>96</v>
      </c>
      <c r="B36" s="4">
        <v>949</v>
      </c>
      <c r="C36" s="69" t="s">
        <v>134</v>
      </c>
      <c r="D36" s="17" t="s">
        <v>38</v>
      </c>
      <c r="E36" s="17"/>
      <c r="F36" s="53">
        <f>SUM(F37:F38)</f>
        <v>105.39999999999999</v>
      </c>
      <c r="G36" s="53">
        <f t="shared" ref="G36:H36" si="10">SUM(G37:G38)</f>
        <v>115.1</v>
      </c>
      <c r="H36" s="53">
        <f t="shared" si="10"/>
        <v>119.19999999999999</v>
      </c>
    </row>
    <row r="37" spans="1:8" ht="109.8" thickBot="1">
      <c r="A37" s="29" t="s">
        <v>31</v>
      </c>
      <c r="B37" s="4">
        <v>949</v>
      </c>
      <c r="C37" s="82" t="s">
        <v>134</v>
      </c>
      <c r="D37" s="4" t="s">
        <v>38</v>
      </c>
      <c r="E37" s="4">
        <v>100</v>
      </c>
      <c r="F37" s="51">
        <v>97.6</v>
      </c>
      <c r="G37" s="51">
        <v>106.5</v>
      </c>
      <c r="H37" s="51">
        <v>110.6</v>
      </c>
    </row>
    <row r="38" spans="1:8" ht="47.4" thickBot="1">
      <c r="A38" s="29" t="s">
        <v>34</v>
      </c>
      <c r="B38" s="4">
        <v>949</v>
      </c>
      <c r="C38" s="82" t="s">
        <v>134</v>
      </c>
      <c r="D38" s="4" t="s">
        <v>38</v>
      </c>
      <c r="E38" s="4">
        <v>200</v>
      </c>
      <c r="F38" s="51">
        <v>7.8</v>
      </c>
      <c r="G38" s="51">
        <v>8.6</v>
      </c>
      <c r="H38" s="51">
        <v>8.6</v>
      </c>
    </row>
    <row r="39" spans="1:8" ht="31.8" thickBot="1">
      <c r="A39" s="86" t="s">
        <v>11</v>
      </c>
      <c r="B39" s="4">
        <v>949</v>
      </c>
      <c r="C39" s="87" t="s">
        <v>123</v>
      </c>
      <c r="D39" s="88"/>
      <c r="E39" s="88"/>
      <c r="F39" s="89">
        <f>SUM(F40+F45)</f>
        <v>16.8</v>
      </c>
      <c r="G39" s="89">
        <f t="shared" ref="G39:H39" si="11">SUM(G40+G45)</f>
        <v>11</v>
      </c>
      <c r="H39" s="89">
        <f t="shared" si="11"/>
        <v>0</v>
      </c>
    </row>
    <row r="40" spans="1:8" ht="63" thickBot="1">
      <c r="A40" s="98" t="s">
        <v>92</v>
      </c>
      <c r="B40" s="4">
        <v>949</v>
      </c>
      <c r="C40" s="68" t="s">
        <v>124</v>
      </c>
      <c r="D40" s="6"/>
      <c r="E40" s="6"/>
      <c r="F40" s="50">
        <f>SUM(F41+F43)</f>
        <v>15.8</v>
      </c>
      <c r="G40" s="50">
        <f t="shared" ref="G40:H40" si="12">SUM(G41+G43)</f>
        <v>10</v>
      </c>
      <c r="H40" s="50">
        <f t="shared" si="12"/>
        <v>0</v>
      </c>
    </row>
    <row r="41" spans="1:8" ht="65.400000000000006" thickBot="1">
      <c r="A41" s="12" t="s">
        <v>147</v>
      </c>
      <c r="B41" s="4">
        <v>949</v>
      </c>
      <c r="C41" s="69" t="s">
        <v>124</v>
      </c>
      <c r="D41" s="17" t="s">
        <v>39</v>
      </c>
      <c r="E41" s="17"/>
      <c r="F41" s="53">
        <f>SUM(F42)</f>
        <v>10</v>
      </c>
      <c r="G41" s="53">
        <f t="shared" ref="G41:H41" si="13">SUM(G42)</f>
        <v>10</v>
      </c>
      <c r="H41" s="53">
        <f t="shared" si="13"/>
        <v>0</v>
      </c>
    </row>
    <row r="42" spans="1:8" ht="47.4" thickBot="1">
      <c r="A42" s="39" t="s">
        <v>34</v>
      </c>
      <c r="B42" s="4">
        <v>949</v>
      </c>
      <c r="C42" s="82" t="s">
        <v>124</v>
      </c>
      <c r="D42" s="4" t="s">
        <v>39</v>
      </c>
      <c r="E42" s="4">
        <v>200</v>
      </c>
      <c r="F42" s="51">
        <v>10</v>
      </c>
      <c r="G42" s="51">
        <v>10</v>
      </c>
      <c r="H42" s="51">
        <v>0</v>
      </c>
    </row>
    <row r="43" spans="1:8" ht="49.2" thickBot="1">
      <c r="A43" s="40" t="s">
        <v>96</v>
      </c>
      <c r="B43" s="4">
        <v>949</v>
      </c>
      <c r="C43" s="69" t="s">
        <v>124</v>
      </c>
      <c r="D43" s="17" t="s">
        <v>38</v>
      </c>
      <c r="E43" s="17"/>
      <c r="F43" s="53">
        <f>SUM(F44)</f>
        <v>5.8</v>
      </c>
      <c r="G43" s="53">
        <f t="shared" ref="G43:H43" si="14">SUM(G44)</f>
        <v>0</v>
      </c>
      <c r="H43" s="53">
        <f t="shared" si="14"/>
        <v>0</v>
      </c>
    </row>
    <row r="44" spans="1:8" ht="16.2" thickBot="1">
      <c r="A44" s="39" t="s">
        <v>37</v>
      </c>
      <c r="B44" s="4">
        <v>949</v>
      </c>
      <c r="C44" s="82" t="s">
        <v>124</v>
      </c>
      <c r="D44" s="4" t="s">
        <v>38</v>
      </c>
      <c r="E44" s="4">
        <v>500</v>
      </c>
      <c r="F44" s="51">
        <v>5.8</v>
      </c>
      <c r="G44" s="51">
        <v>0</v>
      </c>
      <c r="H44" s="51">
        <v>0</v>
      </c>
    </row>
    <row r="45" spans="1:8" ht="63" thickBot="1">
      <c r="A45" s="41" t="s">
        <v>12</v>
      </c>
      <c r="B45" s="4">
        <v>949</v>
      </c>
      <c r="C45" s="68" t="s">
        <v>125</v>
      </c>
      <c r="D45" s="17"/>
      <c r="E45" s="17"/>
      <c r="F45" s="50">
        <f>SUM(F46)</f>
        <v>1</v>
      </c>
      <c r="G45" s="50">
        <f t="shared" ref="G45:H46" si="15">SUM(G46)</f>
        <v>1</v>
      </c>
      <c r="H45" s="50">
        <f t="shared" si="15"/>
        <v>0</v>
      </c>
    </row>
    <row r="46" spans="1:8" ht="114" thickBot="1">
      <c r="A46" s="40" t="s">
        <v>148</v>
      </c>
      <c r="B46" s="4">
        <v>949</v>
      </c>
      <c r="C46" s="69" t="s">
        <v>125</v>
      </c>
      <c r="D46" s="17" t="s">
        <v>40</v>
      </c>
      <c r="E46" s="17"/>
      <c r="F46" s="53">
        <f>SUM(F47)</f>
        <v>1</v>
      </c>
      <c r="G46" s="53">
        <f t="shared" si="15"/>
        <v>1</v>
      </c>
      <c r="H46" s="53">
        <f t="shared" si="15"/>
        <v>0</v>
      </c>
    </row>
    <row r="47" spans="1:8" ht="47.4" thickBot="1">
      <c r="A47" s="39" t="s">
        <v>34</v>
      </c>
      <c r="B47" s="4">
        <v>949</v>
      </c>
      <c r="C47" s="82" t="s">
        <v>125</v>
      </c>
      <c r="D47" s="4" t="s">
        <v>40</v>
      </c>
      <c r="E47" s="4">
        <v>200</v>
      </c>
      <c r="F47" s="51">
        <v>1</v>
      </c>
      <c r="G47" s="51">
        <v>1</v>
      </c>
      <c r="H47" s="51">
        <v>0</v>
      </c>
    </row>
    <row r="48" spans="1:8" ht="16.2" thickBot="1">
      <c r="A48" s="86" t="s">
        <v>13</v>
      </c>
      <c r="B48" s="4">
        <v>949</v>
      </c>
      <c r="C48" s="87" t="s">
        <v>128</v>
      </c>
      <c r="D48" s="88"/>
      <c r="E48" s="88"/>
      <c r="F48" s="89">
        <f>SUM(F49)</f>
        <v>721.2</v>
      </c>
      <c r="G48" s="89">
        <f t="shared" ref="G48:H48" si="16">SUM(G49)</f>
        <v>717.1</v>
      </c>
      <c r="H48" s="89">
        <f t="shared" si="16"/>
        <v>841</v>
      </c>
    </row>
    <row r="49" spans="1:8" ht="31.8" thickBot="1">
      <c r="A49" s="98" t="s">
        <v>14</v>
      </c>
      <c r="B49" s="4">
        <v>949</v>
      </c>
      <c r="C49" s="68" t="s">
        <v>129</v>
      </c>
      <c r="D49" s="6"/>
      <c r="E49" s="6"/>
      <c r="F49" s="50">
        <f>SUM(F50+F52)</f>
        <v>721.2</v>
      </c>
      <c r="G49" s="50">
        <f t="shared" ref="G49:H49" si="17">SUM(G50+G52)</f>
        <v>717.1</v>
      </c>
      <c r="H49" s="50">
        <f t="shared" si="17"/>
        <v>841</v>
      </c>
    </row>
    <row r="50" spans="1:8" ht="114" thickBot="1">
      <c r="A50" s="52" t="s">
        <v>98</v>
      </c>
      <c r="B50" s="4">
        <v>949</v>
      </c>
      <c r="C50" s="69" t="s">
        <v>129</v>
      </c>
      <c r="D50" s="17" t="s">
        <v>41</v>
      </c>
      <c r="E50" s="17"/>
      <c r="F50" s="53">
        <f>SUM(F51)</f>
        <v>396.5</v>
      </c>
      <c r="G50" s="53">
        <f t="shared" ref="G50:H50" si="18">SUM(G51)</f>
        <v>417.1</v>
      </c>
      <c r="H50" s="53">
        <f t="shared" si="18"/>
        <v>0</v>
      </c>
    </row>
    <row r="51" spans="1:8" ht="47.4" thickBot="1">
      <c r="A51" s="29" t="s">
        <v>34</v>
      </c>
      <c r="B51" s="4">
        <v>949</v>
      </c>
      <c r="C51" s="82" t="s">
        <v>129</v>
      </c>
      <c r="D51" s="4" t="s">
        <v>41</v>
      </c>
      <c r="E51" s="4">
        <v>200</v>
      </c>
      <c r="F51" s="51">
        <v>396.5</v>
      </c>
      <c r="G51" s="51">
        <v>417.1</v>
      </c>
      <c r="H51" s="51">
        <v>0</v>
      </c>
    </row>
    <row r="52" spans="1:8" ht="49.2" thickBot="1">
      <c r="A52" s="52" t="s">
        <v>96</v>
      </c>
      <c r="B52" s="4">
        <v>949</v>
      </c>
      <c r="C52" s="69" t="s">
        <v>129</v>
      </c>
      <c r="D52" s="17">
        <v>99</v>
      </c>
      <c r="E52" s="17"/>
      <c r="F52" s="53">
        <f>SUM(F53:F54)</f>
        <v>324.7</v>
      </c>
      <c r="G52" s="53">
        <f t="shared" ref="G52:H52" si="19">SUM(G53:G54)</f>
        <v>300</v>
      </c>
      <c r="H52" s="53">
        <f t="shared" si="19"/>
        <v>841</v>
      </c>
    </row>
    <row r="53" spans="1:8" ht="47.4" thickBot="1">
      <c r="A53" s="29" t="s">
        <v>34</v>
      </c>
      <c r="B53" s="4">
        <v>949</v>
      </c>
      <c r="C53" s="82" t="s">
        <v>129</v>
      </c>
      <c r="D53" s="4" t="s">
        <v>38</v>
      </c>
      <c r="E53" s="4">
        <v>200</v>
      </c>
      <c r="F53" s="51">
        <v>323.7</v>
      </c>
      <c r="G53" s="51">
        <v>300</v>
      </c>
      <c r="H53" s="51">
        <v>841</v>
      </c>
    </row>
    <row r="54" spans="1:8" ht="16.2" thickBot="1">
      <c r="A54" s="29" t="s">
        <v>35</v>
      </c>
      <c r="B54" s="4">
        <v>949</v>
      </c>
      <c r="C54" s="82" t="s">
        <v>129</v>
      </c>
      <c r="D54" s="4" t="s">
        <v>38</v>
      </c>
      <c r="E54" s="4">
        <v>800</v>
      </c>
      <c r="F54" s="51">
        <v>1</v>
      </c>
      <c r="G54" s="51">
        <v>0</v>
      </c>
      <c r="H54" s="51">
        <v>0</v>
      </c>
    </row>
    <row r="55" spans="1:8" ht="31.8" thickBot="1">
      <c r="A55" s="86" t="s">
        <v>15</v>
      </c>
      <c r="B55" s="4">
        <v>949</v>
      </c>
      <c r="C55" s="87" t="s">
        <v>119</v>
      </c>
      <c r="D55" s="90"/>
      <c r="E55" s="90"/>
      <c r="F55" s="89">
        <f>SUM(F56+F59)</f>
        <v>1002.2</v>
      </c>
      <c r="G55" s="89">
        <f t="shared" ref="G55:H55" si="20">SUM(G56+G59)</f>
        <v>218</v>
      </c>
      <c r="H55" s="89">
        <f t="shared" si="20"/>
        <v>150</v>
      </c>
    </row>
    <row r="56" spans="1:8" ht="16.2" thickBot="1">
      <c r="A56" s="98" t="s">
        <v>16</v>
      </c>
      <c r="B56" s="4">
        <v>949</v>
      </c>
      <c r="C56" s="68" t="s">
        <v>137</v>
      </c>
      <c r="D56" s="4"/>
      <c r="E56" s="4"/>
      <c r="F56" s="50">
        <f>SUM(F57)</f>
        <v>130</v>
      </c>
      <c r="G56" s="50">
        <f t="shared" ref="G56:H57" si="21">SUM(G57)</f>
        <v>0</v>
      </c>
      <c r="H56" s="50">
        <f t="shared" si="21"/>
        <v>0</v>
      </c>
    </row>
    <row r="57" spans="1:8" ht="49.2" thickBot="1">
      <c r="A57" s="52" t="s">
        <v>96</v>
      </c>
      <c r="B57" s="4">
        <v>949</v>
      </c>
      <c r="C57" s="69" t="s">
        <v>137</v>
      </c>
      <c r="D57" s="17" t="s">
        <v>38</v>
      </c>
      <c r="E57" s="17"/>
      <c r="F57" s="53">
        <f>SUM(F58)</f>
        <v>130</v>
      </c>
      <c r="G57" s="53">
        <f t="shared" si="21"/>
        <v>0</v>
      </c>
      <c r="H57" s="53">
        <f t="shared" si="21"/>
        <v>0</v>
      </c>
    </row>
    <row r="58" spans="1:8" ht="47.4" thickBot="1">
      <c r="A58" s="29" t="s">
        <v>34</v>
      </c>
      <c r="B58" s="4">
        <v>949</v>
      </c>
      <c r="C58" s="82" t="s">
        <v>137</v>
      </c>
      <c r="D58" s="4" t="s">
        <v>38</v>
      </c>
      <c r="E58" s="4">
        <v>200</v>
      </c>
      <c r="F58" s="51">
        <v>130</v>
      </c>
      <c r="G58" s="51">
        <v>0</v>
      </c>
      <c r="H58" s="51">
        <v>0</v>
      </c>
    </row>
    <row r="59" spans="1:8" ht="16.2" thickBot="1">
      <c r="A59" s="98" t="s">
        <v>17</v>
      </c>
      <c r="B59" s="4">
        <v>949</v>
      </c>
      <c r="C59" s="68" t="s">
        <v>120</v>
      </c>
      <c r="D59" s="4"/>
      <c r="E59" s="4"/>
      <c r="F59" s="50">
        <f>SUM(F60+F62+F64+F71)</f>
        <v>872.2</v>
      </c>
      <c r="G59" s="50">
        <f t="shared" ref="G59:H59" si="22">SUM(G60+G62+G64+G71)</f>
        <v>218</v>
      </c>
      <c r="H59" s="50">
        <f t="shared" si="22"/>
        <v>150</v>
      </c>
    </row>
    <row r="60" spans="1:8" ht="97.8" thickBot="1">
      <c r="A60" s="52" t="s">
        <v>149</v>
      </c>
      <c r="B60" s="4">
        <v>949</v>
      </c>
      <c r="C60" s="69" t="s">
        <v>120</v>
      </c>
      <c r="D60" s="17" t="s">
        <v>43</v>
      </c>
      <c r="E60" s="17"/>
      <c r="F60" s="53">
        <f>SUM(F61)</f>
        <v>10</v>
      </c>
      <c r="G60" s="53">
        <f t="shared" ref="G60:H60" si="23">SUM(G61)</f>
        <v>10</v>
      </c>
      <c r="H60" s="53">
        <f t="shared" si="23"/>
        <v>0</v>
      </c>
    </row>
    <row r="61" spans="1:8" ht="109.8" thickBot="1">
      <c r="A61" s="29" t="s">
        <v>31</v>
      </c>
      <c r="B61" s="4">
        <v>949</v>
      </c>
      <c r="C61" s="82" t="s">
        <v>120</v>
      </c>
      <c r="D61" s="4" t="s">
        <v>43</v>
      </c>
      <c r="E61" s="4">
        <v>100</v>
      </c>
      <c r="F61" s="51">
        <v>10</v>
      </c>
      <c r="G61" s="51">
        <v>10</v>
      </c>
      <c r="H61" s="51">
        <v>0</v>
      </c>
    </row>
    <row r="62" spans="1:8" ht="114" thickBot="1">
      <c r="A62" s="52" t="s">
        <v>150</v>
      </c>
      <c r="B62" s="4">
        <v>949</v>
      </c>
      <c r="C62" s="69" t="s">
        <v>120</v>
      </c>
      <c r="D62" s="17" t="s">
        <v>42</v>
      </c>
      <c r="E62" s="17"/>
      <c r="F62" s="53">
        <f>SUM(F63)</f>
        <v>5</v>
      </c>
      <c r="G62" s="53">
        <f t="shared" ref="G62:H62" si="24">SUM(G63)</f>
        <v>5</v>
      </c>
      <c r="H62" s="53">
        <f t="shared" si="24"/>
        <v>0</v>
      </c>
    </row>
    <row r="63" spans="1:8" ht="47.4" thickBot="1">
      <c r="A63" s="29" t="s">
        <v>34</v>
      </c>
      <c r="B63" s="4">
        <v>949</v>
      </c>
      <c r="C63" s="82" t="s">
        <v>120</v>
      </c>
      <c r="D63" s="4" t="s">
        <v>42</v>
      </c>
      <c r="E63" s="4">
        <v>200</v>
      </c>
      <c r="F63" s="51">
        <v>5</v>
      </c>
      <c r="G63" s="51">
        <v>5</v>
      </c>
      <c r="H63" s="51">
        <v>0</v>
      </c>
    </row>
    <row r="64" spans="1:8" ht="65.400000000000006" thickBot="1">
      <c r="A64" s="52" t="s">
        <v>151</v>
      </c>
      <c r="B64" s="4">
        <v>949</v>
      </c>
      <c r="C64" s="69" t="s">
        <v>120</v>
      </c>
      <c r="D64" s="17" t="s">
        <v>44</v>
      </c>
      <c r="E64" s="17"/>
      <c r="F64" s="53">
        <f>SUM(F65+F67+F69)</f>
        <v>91.6</v>
      </c>
      <c r="G64" s="53">
        <f t="shared" ref="G64:H64" si="25">SUM(G65+G67+G69)</f>
        <v>53</v>
      </c>
      <c r="H64" s="53">
        <f t="shared" si="25"/>
        <v>0</v>
      </c>
    </row>
    <row r="65" spans="1:8" ht="31.8" thickBot="1">
      <c r="A65" s="98" t="s">
        <v>77</v>
      </c>
      <c r="B65" s="4">
        <v>949</v>
      </c>
      <c r="C65" s="68" t="s">
        <v>120</v>
      </c>
      <c r="D65" s="6" t="s">
        <v>78</v>
      </c>
      <c r="E65" s="4"/>
      <c r="F65" s="50">
        <f>SUM(F66)</f>
        <v>40</v>
      </c>
      <c r="G65" s="50">
        <f t="shared" ref="G65:H65" si="26">SUM(G66)</f>
        <v>40</v>
      </c>
      <c r="H65" s="50">
        <f t="shared" si="26"/>
        <v>0</v>
      </c>
    </row>
    <row r="66" spans="1:8" ht="47.4" thickBot="1">
      <c r="A66" s="29" t="s">
        <v>34</v>
      </c>
      <c r="B66" s="4">
        <v>949</v>
      </c>
      <c r="C66" s="82" t="s">
        <v>120</v>
      </c>
      <c r="D66" s="4" t="s">
        <v>78</v>
      </c>
      <c r="E66" s="4">
        <v>200</v>
      </c>
      <c r="F66" s="51">
        <v>40</v>
      </c>
      <c r="G66" s="51">
        <v>40</v>
      </c>
      <c r="H66" s="51">
        <v>0</v>
      </c>
    </row>
    <row r="67" spans="1:8" ht="31.8" thickBot="1">
      <c r="A67" s="98" t="s">
        <v>99</v>
      </c>
      <c r="B67" s="4">
        <v>949</v>
      </c>
      <c r="C67" s="68" t="s">
        <v>120</v>
      </c>
      <c r="D67" s="6" t="s">
        <v>100</v>
      </c>
      <c r="E67" s="4"/>
      <c r="F67" s="50">
        <f>SUM(F68)</f>
        <v>38.6</v>
      </c>
      <c r="G67" s="50">
        <f t="shared" ref="G67:H67" si="27">SUM(G68)</f>
        <v>0</v>
      </c>
      <c r="H67" s="50">
        <f t="shared" si="27"/>
        <v>0</v>
      </c>
    </row>
    <row r="68" spans="1:8" ht="47.4" thickBot="1">
      <c r="A68" s="29" t="s">
        <v>34</v>
      </c>
      <c r="B68" s="4">
        <v>949</v>
      </c>
      <c r="C68" s="82" t="s">
        <v>120</v>
      </c>
      <c r="D68" s="4" t="s">
        <v>100</v>
      </c>
      <c r="E68" s="4">
        <v>200</v>
      </c>
      <c r="F68" s="51">
        <v>38.6</v>
      </c>
      <c r="G68" s="51">
        <v>0</v>
      </c>
      <c r="H68" s="51">
        <v>0</v>
      </c>
    </row>
    <row r="69" spans="1:8" ht="31.8" thickBot="1">
      <c r="A69" s="98" t="s">
        <v>101</v>
      </c>
      <c r="B69" s="4">
        <v>949</v>
      </c>
      <c r="C69" s="68" t="s">
        <v>120</v>
      </c>
      <c r="D69" s="6" t="s">
        <v>45</v>
      </c>
      <c r="E69" s="6"/>
      <c r="F69" s="50">
        <f>SUM(F70)</f>
        <v>13</v>
      </c>
      <c r="G69" s="50">
        <f t="shared" ref="G69:H69" si="28">SUM(G70)</f>
        <v>13</v>
      </c>
      <c r="H69" s="50">
        <f t="shared" si="28"/>
        <v>0</v>
      </c>
    </row>
    <row r="70" spans="1:8" ht="47.4" thickBot="1">
      <c r="A70" s="29" t="s">
        <v>34</v>
      </c>
      <c r="B70" s="4">
        <v>949</v>
      </c>
      <c r="C70" s="82" t="s">
        <v>120</v>
      </c>
      <c r="D70" s="4" t="s">
        <v>45</v>
      </c>
      <c r="E70" s="4">
        <v>200</v>
      </c>
      <c r="F70" s="51">
        <v>13</v>
      </c>
      <c r="G70" s="51">
        <v>13</v>
      </c>
      <c r="H70" s="51">
        <v>0</v>
      </c>
    </row>
    <row r="71" spans="1:8" ht="49.2" thickBot="1">
      <c r="A71" s="52" t="s">
        <v>96</v>
      </c>
      <c r="B71" s="4">
        <v>949</v>
      </c>
      <c r="C71" s="69" t="s">
        <v>120</v>
      </c>
      <c r="D71" s="17" t="s">
        <v>38</v>
      </c>
      <c r="E71" s="23"/>
      <c r="F71" s="53">
        <f>SUM(F72)</f>
        <v>765.6</v>
      </c>
      <c r="G71" s="53">
        <f t="shared" ref="G71:H71" si="29">SUM(G72)</f>
        <v>150</v>
      </c>
      <c r="H71" s="53">
        <f t="shared" si="29"/>
        <v>150</v>
      </c>
    </row>
    <row r="72" spans="1:8" ht="47.4" thickBot="1">
      <c r="A72" s="29" t="s">
        <v>34</v>
      </c>
      <c r="B72" s="4">
        <v>949</v>
      </c>
      <c r="C72" s="82" t="s">
        <v>120</v>
      </c>
      <c r="D72" s="4" t="s">
        <v>38</v>
      </c>
      <c r="E72" s="4">
        <v>200</v>
      </c>
      <c r="F72" s="51">
        <v>765.6</v>
      </c>
      <c r="G72" s="51">
        <v>150</v>
      </c>
      <c r="H72" s="51">
        <v>150</v>
      </c>
    </row>
    <row r="73" spans="1:8" ht="16.2" thickBot="1">
      <c r="A73" s="98" t="s">
        <v>18</v>
      </c>
      <c r="B73" s="4">
        <v>949</v>
      </c>
      <c r="C73" s="68" t="s">
        <v>126</v>
      </c>
      <c r="D73" s="6"/>
      <c r="E73" s="4"/>
      <c r="F73" s="50">
        <f>SUM(F74)</f>
        <v>10.5</v>
      </c>
      <c r="G73" s="50">
        <f t="shared" ref="G73:H73" si="30">SUM(G74)</f>
        <v>10.5</v>
      </c>
      <c r="H73" s="50">
        <f t="shared" si="30"/>
        <v>0</v>
      </c>
    </row>
    <row r="74" spans="1:8" ht="16.2" thickBot="1">
      <c r="A74" s="98" t="s">
        <v>19</v>
      </c>
      <c r="B74" s="4">
        <v>949</v>
      </c>
      <c r="C74" s="68" t="s">
        <v>127</v>
      </c>
      <c r="D74" s="6"/>
      <c r="E74" s="6"/>
      <c r="F74" s="50">
        <f>F75+F77</f>
        <v>10.5</v>
      </c>
      <c r="G74" s="50">
        <f>G75+G77</f>
        <v>10.5</v>
      </c>
      <c r="H74" s="50">
        <f>H75+H77</f>
        <v>0</v>
      </c>
    </row>
    <row r="75" spans="1:8" ht="81.599999999999994" thickBot="1">
      <c r="A75" s="52" t="s">
        <v>153</v>
      </c>
      <c r="B75" s="4">
        <v>949</v>
      </c>
      <c r="C75" s="68" t="s">
        <v>127</v>
      </c>
      <c r="D75" s="6" t="s">
        <v>154</v>
      </c>
      <c r="E75" s="6"/>
      <c r="F75" s="50">
        <f>F76</f>
        <v>0.5</v>
      </c>
      <c r="G75" s="50">
        <f>G76</f>
        <v>0.5</v>
      </c>
      <c r="H75" s="50">
        <f>H76</f>
        <v>0</v>
      </c>
    </row>
    <row r="76" spans="1:8" ht="47.4" thickBot="1">
      <c r="A76" s="39" t="s">
        <v>34</v>
      </c>
      <c r="B76" s="4">
        <v>949</v>
      </c>
      <c r="C76" s="82" t="s">
        <v>127</v>
      </c>
      <c r="D76" s="4" t="s">
        <v>154</v>
      </c>
      <c r="E76" s="4">
        <v>200</v>
      </c>
      <c r="F76" s="50">
        <v>0.5</v>
      </c>
      <c r="G76" s="50">
        <v>0.5</v>
      </c>
      <c r="H76" s="50">
        <v>0</v>
      </c>
    </row>
    <row r="77" spans="1:8" ht="81.599999999999994" thickBot="1">
      <c r="A77" s="40" t="s">
        <v>152</v>
      </c>
      <c r="B77" s="4">
        <v>949</v>
      </c>
      <c r="C77" s="69" t="s">
        <v>127</v>
      </c>
      <c r="D77" s="17" t="s">
        <v>87</v>
      </c>
      <c r="E77" s="23"/>
      <c r="F77" s="53">
        <f>SUM(F78)</f>
        <v>10</v>
      </c>
      <c r="G77" s="53">
        <f>SUM(G78)</f>
        <v>10</v>
      </c>
      <c r="H77" s="53">
        <f>SUM(H78)</f>
        <v>0</v>
      </c>
    </row>
    <row r="78" spans="1:8" ht="47.4" thickBot="1">
      <c r="A78" s="39" t="s">
        <v>34</v>
      </c>
      <c r="B78" s="4">
        <v>949</v>
      </c>
      <c r="C78" s="82" t="s">
        <v>127</v>
      </c>
      <c r="D78" s="4" t="s">
        <v>87</v>
      </c>
      <c r="E78" s="4">
        <v>200</v>
      </c>
      <c r="F78" s="51">
        <v>10</v>
      </c>
      <c r="G78" s="51">
        <v>10</v>
      </c>
      <c r="H78" s="51">
        <v>0</v>
      </c>
    </row>
    <row r="79" spans="1:8" ht="16.2" thickBot="1">
      <c r="A79" s="98" t="s">
        <v>46</v>
      </c>
      <c r="B79" s="4">
        <v>949</v>
      </c>
      <c r="C79" s="68" t="s">
        <v>121</v>
      </c>
      <c r="D79" s="6"/>
      <c r="E79" s="4"/>
      <c r="F79" s="50">
        <f>SUM(F80+F84)</f>
        <v>1512.4</v>
      </c>
      <c r="G79" s="50">
        <f>SUM(G80+G84)</f>
        <v>1409.9</v>
      </c>
      <c r="H79" s="50">
        <f>SUM(H80+H84)</f>
        <v>1409.9</v>
      </c>
    </row>
    <row r="80" spans="1:8" ht="16.2" thickBot="1">
      <c r="A80" s="98" t="s">
        <v>21</v>
      </c>
      <c r="B80" s="4">
        <v>949</v>
      </c>
      <c r="C80" s="68" t="s">
        <v>135</v>
      </c>
      <c r="D80" s="6"/>
      <c r="E80" s="4"/>
      <c r="F80" s="50">
        <f>SUM(F81)</f>
        <v>1512.4</v>
      </c>
      <c r="G80" s="50">
        <f t="shared" ref="G80:H80" si="31">SUM(G81)</f>
        <v>1409.9</v>
      </c>
      <c r="H80" s="50">
        <f t="shared" si="31"/>
        <v>1409.9</v>
      </c>
    </row>
    <row r="81" spans="1:8" ht="49.2" thickBot="1">
      <c r="A81" s="52" t="s">
        <v>96</v>
      </c>
      <c r="B81" s="4">
        <v>949</v>
      </c>
      <c r="C81" s="69" t="s">
        <v>135</v>
      </c>
      <c r="D81" s="17" t="s">
        <v>38</v>
      </c>
      <c r="E81" s="17"/>
      <c r="F81" s="53">
        <f>SUM(F82:F83)</f>
        <v>1512.4</v>
      </c>
      <c r="G81" s="53">
        <f t="shared" ref="G81:H81" si="32">SUM(G82:G83)</f>
        <v>1409.9</v>
      </c>
      <c r="H81" s="53">
        <f t="shared" si="32"/>
        <v>1409.9</v>
      </c>
    </row>
    <row r="82" spans="1:8" ht="109.8" thickBot="1">
      <c r="A82" s="29" t="s">
        <v>31</v>
      </c>
      <c r="B82" s="4">
        <v>949</v>
      </c>
      <c r="C82" s="82" t="s">
        <v>135</v>
      </c>
      <c r="D82" s="4" t="s">
        <v>38</v>
      </c>
      <c r="E82" s="4">
        <v>100</v>
      </c>
      <c r="F82" s="51">
        <v>1409.9</v>
      </c>
      <c r="G82" s="51">
        <v>1218.9000000000001</v>
      </c>
      <c r="H82" s="51">
        <v>1409.9</v>
      </c>
    </row>
    <row r="83" spans="1:8" ht="47.4" thickBot="1">
      <c r="A83" s="29" t="s">
        <v>34</v>
      </c>
      <c r="B83" s="4">
        <v>949</v>
      </c>
      <c r="C83" s="82" t="s">
        <v>135</v>
      </c>
      <c r="D83" s="4" t="s">
        <v>38</v>
      </c>
      <c r="E83" s="4">
        <v>200</v>
      </c>
      <c r="F83" s="51">
        <v>102.5</v>
      </c>
      <c r="G83" s="51">
        <v>191</v>
      </c>
      <c r="H83" s="51">
        <v>0</v>
      </c>
    </row>
    <row r="84" spans="1:8" ht="31.8" thickBot="1">
      <c r="A84" s="42" t="s">
        <v>81</v>
      </c>
      <c r="B84" s="4">
        <v>949</v>
      </c>
      <c r="C84" s="138" t="s">
        <v>122</v>
      </c>
      <c r="D84" s="140"/>
      <c r="E84" s="142"/>
      <c r="F84" s="119">
        <f>SUM(F86)</f>
        <v>0</v>
      </c>
      <c r="G84" s="119">
        <f t="shared" ref="G84:H84" si="33">SUM(G86)</f>
        <v>0</v>
      </c>
      <c r="H84" s="119">
        <f t="shared" si="33"/>
        <v>0</v>
      </c>
    </row>
    <row r="85" spans="1:8" ht="16.2" thickBot="1">
      <c r="A85" s="98" t="s">
        <v>82</v>
      </c>
      <c r="B85" s="4">
        <v>949</v>
      </c>
      <c r="C85" s="139"/>
      <c r="D85" s="141"/>
      <c r="E85" s="143"/>
      <c r="F85" s="120"/>
      <c r="G85" s="120"/>
      <c r="H85" s="120"/>
    </row>
    <row r="86" spans="1:8" ht="130.19999999999999" thickBot="1">
      <c r="A86" s="52" t="s">
        <v>102</v>
      </c>
      <c r="B86" s="4">
        <v>949</v>
      </c>
      <c r="C86" s="69" t="s">
        <v>122</v>
      </c>
      <c r="D86" s="17" t="s">
        <v>84</v>
      </c>
      <c r="E86" s="17"/>
      <c r="F86" s="53">
        <f>SUM(F87)</f>
        <v>0</v>
      </c>
      <c r="G86" s="53">
        <f t="shared" ref="G86:H86" si="34">SUM(G87)</f>
        <v>0</v>
      </c>
      <c r="H86" s="53">
        <f t="shared" si="34"/>
        <v>0</v>
      </c>
    </row>
    <row r="87" spans="1:8" ht="47.4" thickBot="1">
      <c r="A87" s="29" t="s">
        <v>34</v>
      </c>
      <c r="B87" s="4">
        <v>949</v>
      </c>
      <c r="C87" s="82" t="s">
        <v>122</v>
      </c>
      <c r="D87" s="4" t="s">
        <v>84</v>
      </c>
      <c r="E87" s="4">
        <v>200</v>
      </c>
      <c r="F87" s="51">
        <v>0</v>
      </c>
      <c r="G87" s="51">
        <v>0</v>
      </c>
      <c r="H87" s="51">
        <v>0</v>
      </c>
    </row>
    <row r="88" spans="1:8" ht="16.2" thickBot="1">
      <c r="A88" s="98" t="s">
        <v>93</v>
      </c>
      <c r="B88" s="4">
        <v>949</v>
      </c>
      <c r="C88" s="68">
        <v>1000</v>
      </c>
      <c r="D88" s="6"/>
      <c r="E88" s="5"/>
      <c r="F88" s="50">
        <f>SUM(F89)</f>
        <v>53.3</v>
      </c>
      <c r="G88" s="50">
        <f t="shared" ref="G88:H90" si="35">SUM(G89)</f>
        <v>33.9</v>
      </c>
      <c r="H88" s="50">
        <f t="shared" si="35"/>
        <v>0</v>
      </c>
    </row>
    <row r="89" spans="1:8" ht="16.2" thickBot="1">
      <c r="A89" s="20" t="s">
        <v>94</v>
      </c>
      <c r="B89" s="4">
        <v>949</v>
      </c>
      <c r="C89" s="68">
        <v>1001</v>
      </c>
      <c r="D89" s="6"/>
      <c r="E89" s="6"/>
      <c r="F89" s="50">
        <f>SUM(F90)</f>
        <v>53.3</v>
      </c>
      <c r="G89" s="50">
        <f t="shared" si="35"/>
        <v>33.9</v>
      </c>
      <c r="H89" s="50">
        <f t="shared" si="35"/>
        <v>0</v>
      </c>
    </row>
    <row r="90" spans="1:8" ht="49.2" thickBot="1">
      <c r="A90" s="52" t="s">
        <v>96</v>
      </c>
      <c r="B90" s="4">
        <v>949</v>
      </c>
      <c r="C90" s="69">
        <v>1001</v>
      </c>
      <c r="D90" s="17" t="s">
        <v>38</v>
      </c>
      <c r="E90" s="17"/>
      <c r="F90" s="53">
        <f>SUM(F91)</f>
        <v>53.3</v>
      </c>
      <c r="G90" s="53">
        <f t="shared" si="35"/>
        <v>33.9</v>
      </c>
      <c r="H90" s="53">
        <f t="shared" si="35"/>
        <v>0</v>
      </c>
    </row>
    <row r="91" spans="1:8" ht="31.8" thickBot="1">
      <c r="A91" s="20" t="s">
        <v>103</v>
      </c>
      <c r="B91" s="4">
        <v>949</v>
      </c>
      <c r="C91" s="82">
        <v>1001</v>
      </c>
      <c r="D91" s="4" t="s">
        <v>38</v>
      </c>
      <c r="E91" s="4">
        <v>300</v>
      </c>
      <c r="F91" s="79">
        <v>53.3</v>
      </c>
      <c r="G91" s="51">
        <v>33.9</v>
      </c>
      <c r="H91" s="51">
        <v>0</v>
      </c>
    </row>
    <row r="92" spans="1:8" ht="16.2" thickBot="1">
      <c r="A92" s="98" t="s">
        <v>22</v>
      </c>
      <c r="B92" s="4">
        <v>949</v>
      </c>
      <c r="C92" s="68">
        <v>1100</v>
      </c>
      <c r="D92" s="6"/>
      <c r="E92" s="6"/>
      <c r="F92" s="50">
        <f>SUM(F93)</f>
        <v>10</v>
      </c>
      <c r="G92" s="50">
        <f t="shared" ref="G92:H94" si="36">SUM(G93)</f>
        <v>10</v>
      </c>
      <c r="H92" s="50">
        <f t="shared" si="36"/>
        <v>0</v>
      </c>
    </row>
    <row r="93" spans="1:8" ht="31.8" thickBot="1">
      <c r="A93" s="98" t="s">
        <v>23</v>
      </c>
      <c r="B93" s="4">
        <v>949</v>
      </c>
      <c r="C93" s="68">
        <v>1105</v>
      </c>
      <c r="D93" s="6"/>
      <c r="E93" s="6"/>
      <c r="F93" s="50">
        <f>SUM(F94)</f>
        <v>10</v>
      </c>
      <c r="G93" s="50">
        <f t="shared" si="36"/>
        <v>10</v>
      </c>
      <c r="H93" s="50">
        <f t="shared" si="36"/>
        <v>0</v>
      </c>
    </row>
    <row r="94" spans="1:8" ht="97.8" thickBot="1">
      <c r="A94" s="52" t="s">
        <v>145</v>
      </c>
      <c r="B94" s="4">
        <v>949</v>
      </c>
      <c r="C94" s="69">
        <v>1105</v>
      </c>
      <c r="D94" s="17" t="s">
        <v>85</v>
      </c>
      <c r="E94" s="17"/>
      <c r="F94" s="53">
        <f>SUM(F95)</f>
        <v>10</v>
      </c>
      <c r="G94" s="53">
        <f t="shared" si="36"/>
        <v>10</v>
      </c>
      <c r="H94" s="53">
        <f t="shared" si="36"/>
        <v>0</v>
      </c>
    </row>
    <row r="95" spans="1:8" ht="47.4" thickBot="1">
      <c r="A95" s="29" t="s">
        <v>34</v>
      </c>
      <c r="B95" s="4">
        <v>949</v>
      </c>
      <c r="C95" s="82">
        <v>1105</v>
      </c>
      <c r="D95" s="4" t="s">
        <v>85</v>
      </c>
      <c r="E95" s="4">
        <v>200</v>
      </c>
      <c r="F95" s="51">
        <v>10</v>
      </c>
      <c r="G95" s="51">
        <v>10</v>
      </c>
      <c r="H95" s="51">
        <v>0</v>
      </c>
    </row>
    <row r="96" spans="1:8" ht="16.2" thickBot="1">
      <c r="A96" s="98" t="s">
        <v>24</v>
      </c>
      <c r="B96" s="4">
        <v>949</v>
      </c>
      <c r="C96" s="68">
        <v>1200</v>
      </c>
      <c r="D96" s="6"/>
      <c r="E96" s="6"/>
      <c r="F96" s="50">
        <f>SUM(F97)</f>
        <v>0</v>
      </c>
      <c r="G96" s="50">
        <f t="shared" ref="G96:H98" si="37">SUM(G97)</f>
        <v>0</v>
      </c>
      <c r="H96" s="50">
        <f t="shared" si="37"/>
        <v>0</v>
      </c>
    </row>
    <row r="97" spans="1:8" ht="31.8" thickBot="1">
      <c r="A97" s="98" t="s">
        <v>25</v>
      </c>
      <c r="B97" s="4">
        <v>949</v>
      </c>
      <c r="C97" s="68">
        <v>1204</v>
      </c>
      <c r="D97" s="6"/>
      <c r="E97" s="6"/>
      <c r="F97" s="50">
        <f>SUM(F98)</f>
        <v>0</v>
      </c>
      <c r="G97" s="50">
        <f t="shared" si="37"/>
        <v>0</v>
      </c>
      <c r="H97" s="50">
        <f t="shared" si="37"/>
        <v>0</v>
      </c>
    </row>
    <row r="98" spans="1:8" ht="49.2" thickBot="1">
      <c r="A98" s="52" t="s">
        <v>96</v>
      </c>
      <c r="B98" s="4">
        <v>949</v>
      </c>
      <c r="C98" s="69">
        <v>1204</v>
      </c>
      <c r="D98" s="17" t="s">
        <v>38</v>
      </c>
      <c r="E98" s="17"/>
      <c r="F98" s="53">
        <f>SUM(F99)</f>
        <v>0</v>
      </c>
      <c r="G98" s="53">
        <f t="shared" si="37"/>
        <v>0</v>
      </c>
      <c r="H98" s="53">
        <f t="shared" si="37"/>
        <v>0</v>
      </c>
    </row>
    <row r="99" spans="1:8" ht="47.4" thickBot="1">
      <c r="A99" s="29" t="s">
        <v>34</v>
      </c>
      <c r="B99" s="4">
        <v>949</v>
      </c>
      <c r="C99" s="82">
        <v>1204</v>
      </c>
      <c r="D99" s="4" t="s">
        <v>38</v>
      </c>
      <c r="E99" s="4">
        <v>200</v>
      </c>
      <c r="F99" s="51">
        <v>0</v>
      </c>
      <c r="G99" s="51">
        <v>0</v>
      </c>
      <c r="H99" s="51">
        <v>0</v>
      </c>
    </row>
    <row r="100" spans="1:8" ht="16.8" thickBot="1">
      <c r="A100" s="98" t="s">
        <v>47</v>
      </c>
      <c r="B100" s="5"/>
      <c r="C100" s="10"/>
      <c r="D100" s="10"/>
      <c r="E100" s="10"/>
      <c r="F100" s="55">
        <f>SUM(F12+F34+F39+F48+F55+F73+F79+F88+F92+F96)</f>
        <v>6685.2</v>
      </c>
      <c r="G100" s="55">
        <f>SUM(G12+G34+G39+G48+G55+G73+G79+G88+G92+G96)</f>
        <v>4035.9000000000005</v>
      </c>
      <c r="H100" s="55">
        <f>SUM(H12+H34+H39+H48+H55+H73+H79+H88+H92+H96)</f>
        <v>3315.5</v>
      </c>
    </row>
    <row r="101" spans="1:8" ht="15.6">
      <c r="A101" s="1" t="s">
        <v>166</v>
      </c>
    </row>
  </sheetData>
  <mergeCells count="14">
    <mergeCell ref="A2:K2"/>
    <mergeCell ref="A4:K4"/>
    <mergeCell ref="J5:K5"/>
    <mergeCell ref="D84:D85"/>
    <mergeCell ref="E84:E85"/>
    <mergeCell ref="F84:F85"/>
    <mergeCell ref="G84:G85"/>
    <mergeCell ref="H84:H85"/>
    <mergeCell ref="C7:C10"/>
    <mergeCell ref="D7:D10"/>
    <mergeCell ref="F7:H9"/>
    <mergeCell ref="C84:C85"/>
    <mergeCell ref="B7:B10"/>
    <mergeCell ref="G5:H5"/>
  </mergeCells>
  <pageMargins left="0.70866141732283472" right="0.70866141732283472" top="0.74803149606299213" bottom="0.74803149606299213" header="0.31496062992125984" footer="0.31496062992125984"/>
  <pageSetup paperSize="9" scale="65" fitToHeight="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106"/>
  <sheetViews>
    <sheetView tabSelected="1" topLeftCell="A100" workbookViewId="0">
      <selection activeCell="A96" sqref="A96"/>
    </sheetView>
  </sheetViews>
  <sheetFormatPr defaultRowHeight="14.4"/>
  <cols>
    <col min="1" max="1" width="32.5546875" customWidth="1"/>
    <col min="2" max="2" width="21" customWidth="1"/>
    <col min="4" max="4" width="9.109375" style="8"/>
    <col min="5" max="5" width="13.44140625" customWidth="1"/>
    <col min="6" max="6" width="15.5546875" customWidth="1"/>
    <col min="7" max="7" width="12.44140625" customWidth="1"/>
  </cols>
  <sheetData>
    <row r="2" spans="1:7" ht="30" customHeight="1">
      <c r="A2" s="147" t="s">
        <v>104</v>
      </c>
      <c r="B2" s="147"/>
      <c r="C2" s="147"/>
      <c r="D2" s="147"/>
      <c r="E2" s="147"/>
      <c r="F2" s="147"/>
      <c r="G2" s="147"/>
    </row>
    <row r="3" spans="1:7" ht="17.25" customHeight="1">
      <c r="A3" s="147" t="s">
        <v>74</v>
      </c>
      <c r="B3" s="147"/>
      <c r="C3" s="147"/>
      <c r="D3" s="147"/>
      <c r="E3" s="147"/>
      <c r="F3" s="147"/>
      <c r="G3" s="147"/>
    </row>
    <row r="4" spans="1:7" ht="24" customHeight="1">
      <c r="A4" s="147" t="s">
        <v>105</v>
      </c>
      <c r="B4" s="147"/>
      <c r="C4" s="147"/>
      <c r="D4" s="147"/>
      <c r="E4" s="147"/>
      <c r="F4" s="147"/>
      <c r="G4" s="147"/>
    </row>
    <row r="5" spans="1:7" ht="15.6">
      <c r="A5" s="147" t="s">
        <v>160</v>
      </c>
      <c r="B5" s="147"/>
      <c r="C5" s="147"/>
      <c r="D5" s="147"/>
      <c r="E5" s="147"/>
      <c r="F5" s="147"/>
      <c r="G5" s="147"/>
    </row>
    <row r="6" spans="1:7" ht="15.6">
      <c r="A6" s="147" t="s">
        <v>161</v>
      </c>
      <c r="B6" s="147"/>
      <c r="C6" s="147"/>
      <c r="D6" s="147"/>
      <c r="E6" s="147"/>
      <c r="F6" s="147"/>
      <c r="G6" s="147"/>
    </row>
    <row r="7" spans="1:7" ht="15.6">
      <c r="A7" s="43"/>
    </row>
    <row r="8" spans="1:7" ht="78" customHeight="1">
      <c r="A8" s="151" t="s">
        <v>162</v>
      </c>
      <c r="B8" s="151"/>
      <c r="C8" s="151"/>
      <c r="D8" s="151"/>
      <c r="E8" s="151"/>
      <c r="F8" s="151"/>
      <c r="G8" s="151"/>
    </row>
    <row r="9" spans="1:7" ht="16.2" thickBot="1">
      <c r="A9" s="125" t="s">
        <v>106</v>
      </c>
      <c r="B9" s="125"/>
      <c r="C9" s="125"/>
      <c r="D9" s="125"/>
      <c r="E9" s="125"/>
      <c r="F9" s="125"/>
      <c r="G9" s="125"/>
    </row>
    <row r="10" spans="1:7" ht="60.75" customHeight="1" thickBot="1">
      <c r="A10" s="152" t="s">
        <v>1</v>
      </c>
      <c r="B10" s="152" t="s">
        <v>28</v>
      </c>
      <c r="C10" s="152" t="s">
        <v>48</v>
      </c>
      <c r="D10" s="65" t="s">
        <v>49</v>
      </c>
      <c r="E10" s="148" t="s">
        <v>2</v>
      </c>
      <c r="F10" s="149"/>
      <c r="G10" s="150"/>
    </row>
    <row r="11" spans="1:7" ht="27" thickBot="1">
      <c r="A11" s="153"/>
      <c r="B11" s="153"/>
      <c r="C11" s="153"/>
      <c r="D11" s="66" t="s">
        <v>50</v>
      </c>
      <c r="E11" s="14" t="s">
        <v>76</v>
      </c>
      <c r="F11" s="14" t="s">
        <v>141</v>
      </c>
      <c r="G11" s="14" t="s">
        <v>157</v>
      </c>
    </row>
    <row r="12" spans="1:7" ht="16.2" thickBot="1">
      <c r="A12" s="15">
        <v>1</v>
      </c>
      <c r="B12" s="11">
        <v>2</v>
      </c>
      <c r="C12" s="11">
        <v>3</v>
      </c>
      <c r="D12" s="67">
        <v>4</v>
      </c>
      <c r="E12" s="11">
        <v>5</v>
      </c>
      <c r="F12" s="16">
        <v>6</v>
      </c>
      <c r="G12" s="16">
        <v>7</v>
      </c>
    </row>
    <row r="13" spans="1:7" ht="109.8" thickBot="1">
      <c r="A13" s="85" t="s">
        <v>149</v>
      </c>
      <c r="B13" s="6" t="s">
        <v>51</v>
      </c>
      <c r="C13" s="6"/>
      <c r="D13" s="68"/>
      <c r="E13" s="50">
        <f>SUM(E14)</f>
        <v>10</v>
      </c>
      <c r="F13" s="50">
        <f t="shared" ref="F13:G13" si="0">SUM(F14)</f>
        <v>10</v>
      </c>
      <c r="G13" s="50">
        <f t="shared" si="0"/>
        <v>0</v>
      </c>
    </row>
    <row r="14" spans="1:7" ht="146.4" thickBot="1">
      <c r="A14" s="24" t="s">
        <v>31</v>
      </c>
      <c r="B14" s="17" t="s">
        <v>52</v>
      </c>
      <c r="C14" s="17">
        <v>100</v>
      </c>
      <c r="D14" s="69"/>
      <c r="E14" s="53">
        <f>SUM(E15)</f>
        <v>10</v>
      </c>
      <c r="F14" s="53">
        <f t="shared" ref="F14:G14" si="1">SUM(F15)</f>
        <v>10</v>
      </c>
      <c r="G14" s="53">
        <f t="shared" si="1"/>
        <v>0</v>
      </c>
    </row>
    <row r="15" spans="1:7" ht="47.4" thickBot="1">
      <c r="A15" s="9" t="s">
        <v>53</v>
      </c>
      <c r="B15" s="18" t="s">
        <v>52</v>
      </c>
      <c r="C15" s="18">
        <v>100</v>
      </c>
      <c r="D15" s="70" t="s">
        <v>119</v>
      </c>
      <c r="E15" s="57">
        <f>SUM(E16)</f>
        <v>10</v>
      </c>
      <c r="F15" s="57">
        <f t="shared" ref="F15:G15" si="2">SUM(F16)</f>
        <v>10</v>
      </c>
      <c r="G15" s="57">
        <f t="shared" si="2"/>
        <v>0</v>
      </c>
    </row>
    <row r="16" spans="1:7" ht="16.2" thickBot="1">
      <c r="A16" s="29" t="s">
        <v>17</v>
      </c>
      <c r="B16" s="16" t="s">
        <v>52</v>
      </c>
      <c r="C16" s="16">
        <v>100</v>
      </c>
      <c r="D16" s="71" t="s">
        <v>120</v>
      </c>
      <c r="E16" s="58">
        <v>10</v>
      </c>
      <c r="F16" s="58">
        <v>10</v>
      </c>
      <c r="G16" s="58">
        <v>0</v>
      </c>
    </row>
    <row r="17" spans="1:7" ht="156.6" thickBot="1">
      <c r="A17" s="56" t="s">
        <v>117</v>
      </c>
      <c r="B17" s="6" t="s">
        <v>79</v>
      </c>
      <c r="C17" s="6"/>
      <c r="D17" s="68"/>
      <c r="E17" s="50">
        <f>SUM(E18)</f>
        <v>0</v>
      </c>
      <c r="F17" s="50">
        <f t="shared" ref="F17:G17" si="3">SUM(F18)</f>
        <v>0</v>
      </c>
      <c r="G17" s="50">
        <f t="shared" si="3"/>
        <v>0</v>
      </c>
    </row>
    <row r="18" spans="1:7" ht="49.2" thickBot="1">
      <c r="A18" s="24" t="s">
        <v>34</v>
      </c>
      <c r="B18" s="17" t="s">
        <v>80</v>
      </c>
      <c r="C18" s="17">
        <v>200</v>
      </c>
      <c r="D18" s="69"/>
      <c r="E18" s="53">
        <f>SUM(E19)</f>
        <v>0</v>
      </c>
      <c r="F18" s="53">
        <f t="shared" ref="F18:G18" si="4">SUM(F19)</f>
        <v>0</v>
      </c>
      <c r="G18" s="53">
        <f t="shared" si="4"/>
        <v>0</v>
      </c>
    </row>
    <row r="19" spans="1:7" ht="40.5" customHeight="1" thickBot="1">
      <c r="A19" s="56" t="s">
        <v>71</v>
      </c>
      <c r="B19" s="18" t="s">
        <v>80</v>
      </c>
      <c r="C19" s="18">
        <v>200</v>
      </c>
      <c r="D19" s="70" t="s">
        <v>121</v>
      </c>
      <c r="E19" s="57">
        <f>SUM(E20)</f>
        <v>0</v>
      </c>
      <c r="F19" s="57">
        <f t="shared" ref="F19:G19" si="5">SUM(F20)</f>
        <v>0</v>
      </c>
      <c r="G19" s="57">
        <f t="shared" si="5"/>
        <v>0</v>
      </c>
    </row>
    <row r="20" spans="1:7" ht="31.2">
      <c r="A20" s="25" t="s">
        <v>81</v>
      </c>
      <c r="B20" s="164" t="s">
        <v>80</v>
      </c>
      <c r="C20" s="164">
        <v>200</v>
      </c>
      <c r="D20" s="166" t="s">
        <v>122</v>
      </c>
      <c r="E20" s="154">
        <v>0</v>
      </c>
      <c r="F20" s="154">
        <v>0</v>
      </c>
      <c r="G20" s="154"/>
    </row>
    <row r="21" spans="1:7" ht="16.2" thickBot="1">
      <c r="A21" s="29" t="s">
        <v>82</v>
      </c>
      <c r="B21" s="165"/>
      <c r="C21" s="165"/>
      <c r="D21" s="167"/>
      <c r="E21" s="155"/>
      <c r="F21" s="155"/>
      <c r="G21" s="155"/>
    </row>
    <row r="22" spans="1:7" ht="109.8" thickBot="1">
      <c r="A22" s="56" t="s">
        <v>118</v>
      </c>
      <c r="B22" s="6" t="s">
        <v>54</v>
      </c>
      <c r="C22" s="6"/>
      <c r="D22" s="68"/>
      <c r="E22" s="50">
        <f>SUM(E23)</f>
        <v>10</v>
      </c>
      <c r="F22" s="50">
        <f t="shared" ref="F22:G22" si="6">SUM(F23)</f>
        <v>10</v>
      </c>
      <c r="G22" s="50">
        <f t="shared" si="6"/>
        <v>0</v>
      </c>
    </row>
    <row r="23" spans="1:7" ht="49.2" thickBot="1">
      <c r="A23" s="24" t="s">
        <v>34</v>
      </c>
      <c r="B23" s="17" t="s">
        <v>55</v>
      </c>
      <c r="C23" s="17">
        <v>200</v>
      </c>
      <c r="D23" s="69"/>
      <c r="E23" s="53">
        <f>SUM(E24)</f>
        <v>10</v>
      </c>
      <c r="F23" s="53">
        <f t="shared" ref="F23:G23" si="7">SUM(F24)</f>
        <v>10</v>
      </c>
      <c r="G23" s="53">
        <f t="shared" si="7"/>
        <v>0</v>
      </c>
    </row>
    <row r="24" spans="1:7" ht="31.8" thickBot="1">
      <c r="A24" s="9" t="s">
        <v>56</v>
      </c>
      <c r="B24" s="18" t="s">
        <v>55</v>
      </c>
      <c r="C24" s="18">
        <v>200</v>
      </c>
      <c r="D24" s="70">
        <v>1100</v>
      </c>
      <c r="E24" s="57">
        <f>SUM(E25)</f>
        <v>10</v>
      </c>
      <c r="F24" s="57">
        <f t="shared" ref="F24:G24" si="8">SUM(F25)</f>
        <v>10</v>
      </c>
      <c r="G24" s="57">
        <f t="shared" si="8"/>
        <v>0</v>
      </c>
    </row>
    <row r="25" spans="1:7" ht="31.8" thickBot="1">
      <c r="A25" s="29" t="s">
        <v>23</v>
      </c>
      <c r="B25" s="16" t="s">
        <v>55</v>
      </c>
      <c r="C25" s="16">
        <v>200</v>
      </c>
      <c r="D25" s="71">
        <v>1105</v>
      </c>
      <c r="E25" s="58">
        <v>10</v>
      </c>
      <c r="F25" s="58">
        <v>10</v>
      </c>
      <c r="G25" s="58">
        <v>0</v>
      </c>
    </row>
    <row r="26" spans="1:7" ht="125.4" thickBot="1">
      <c r="A26" s="85" t="s">
        <v>146</v>
      </c>
      <c r="B26" s="26" t="s">
        <v>107</v>
      </c>
      <c r="C26" s="26"/>
      <c r="D26" s="72"/>
      <c r="E26" s="59">
        <f>SUM(E27)</f>
        <v>5</v>
      </c>
      <c r="F26" s="59">
        <f t="shared" ref="F26:G26" si="9">SUM(F27)</f>
        <v>5</v>
      </c>
      <c r="G26" s="59">
        <f t="shared" si="9"/>
        <v>0</v>
      </c>
    </row>
    <row r="27" spans="1:7" ht="49.2" thickBot="1">
      <c r="A27" s="24" t="s">
        <v>34</v>
      </c>
      <c r="B27" s="26" t="s">
        <v>57</v>
      </c>
      <c r="C27" s="16"/>
      <c r="D27" s="71"/>
      <c r="E27" s="58">
        <v>5</v>
      </c>
      <c r="F27" s="58">
        <v>5</v>
      </c>
      <c r="G27" s="58">
        <v>0</v>
      </c>
    </row>
    <row r="28" spans="1:7" ht="47.4" thickBot="1">
      <c r="A28" s="9" t="s">
        <v>53</v>
      </c>
      <c r="B28" s="18" t="s">
        <v>57</v>
      </c>
      <c r="C28" s="18">
        <v>200</v>
      </c>
      <c r="D28" s="70" t="s">
        <v>119</v>
      </c>
      <c r="E28" s="57">
        <f>SUM(E29)</f>
        <v>0</v>
      </c>
      <c r="F28" s="57">
        <f t="shared" ref="F28:G28" si="10">SUM(F29)</f>
        <v>0</v>
      </c>
      <c r="G28" s="57">
        <f t="shared" si="10"/>
        <v>0</v>
      </c>
    </row>
    <row r="29" spans="1:7" ht="16.2" thickBot="1">
      <c r="A29" s="29" t="s">
        <v>17</v>
      </c>
      <c r="B29" s="16" t="s">
        <v>57</v>
      </c>
      <c r="C29" s="16">
        <v>200</v>
      </c>
      <c r="D29" s="71" t="s">
        <v>120</v>
      </c>
      <c r="E29" s="58"/>
      <c r="F29" s="58"/>
      <c r="G29" s="58"/>
    </row>
    <row r="30" spans="1:7" ht="94.2" thickBot="1">
      <c r="A30" s="85" t="s">
        <v>153</v>
      </c>
      <c r="B30" s="91" t="s">
        <v>143</v>
      </c>
      <c r="C30" s="91"/>
      <c r="D30" s="91"/>
      <c r="E30" s="57">
        <f>SUM(E31)</f>
        <v>0.5</v>
      </c>
      <c r="F30" s="57">
        <f t="shared" ref="F30:G32" si="11">SUM(F31)</f>
        <v>0.5</v>
      </c>
      <c r="G30" s="57">
        <f t="shared" si="11"/>
        <v>0</v>
      </c>
    </row>
    <row r="31" spans="1:7" ht="49.2" thickBot="1">
      <c r="A31" s="52" t="s">
        <v>34</v>
      </c>
      <c r="B31" s="16" t="s">
        <v>144</v>
      </c>
      <c r="C31" s="16">
        <v>200</v>
      </c>
      <c r="D31" s="16"/>
      <c r="E31" s="58">
        <f>SUM(E32)</f>
        <v>0.5</v>
      </c>
      <c r="F31" s="58">
        <f t="shared" si="11"/>
        <v>0.5</v>
      </c>
      <c r="G31" s="58">
        <f t="shared" si="11"/>
        <v>0</v>
      </c>
    </row>
    <row r="32" spans="1:7" ht="16.2" thickBot="1">
      <c r="A32" s="84" t="s">
        <v>58</v>
      </c>
      <c r="B32" s="16" t="s">
        <v>144</v>
      </c>
      <c r="C32" s="16">
        <v>200</v>
      </c>
      <c r="D32" s="99">
        <v>700</v>
      </c>
      <c r="E32" s="58">
        <f>SUM(E33)</f>
        <v>0.5</v>
      </c>
      <c r="F32" s="58">
        <f t="shared" si="11"/>
        <v>0.5</v>
      </c>
      <c r="G32" s="58">
        <f t="shared" si="11"/>
        <v>0</v>
      </c>
    </row>
    <row r="33" spans="1:7" ht="16.2" thickBot="1">
      <c r="A33" s="29" t="s">
        <v>19</v>
      </c>
      <c r="B33" s="16" t="s">
        <v>144</v>
      </c>
      <c r="C33" s="16">
        <v>200</v>
      </c>
      <c r="D33" s="71" t="s">
        <v>127</v>
      </c>
      <c r="E33" s="58">
        <v>0.5</v>
      </c>
      <c r="F33" s="58">
        <v>0.5</v>
      </c>
      <c r="G33" s="58">
        <v>0</v>
      </c>
    </row>
    <row r="34" spans="1:7" ht="63" thickBot="1">
      <c r="A34" s="85" t="s">
        <v>147</v>
      </c>
      <c r="B34" s="6" t="s">
        <v>59</v>
      </c>
      <c r="C34" s="6"/>
      <c r="D34" s="68"/>
      <c r="E34" s="50">
        <f>SUM(E35)</f>
        <v>10</v>
      </c>
      <c r="F34" s="50">
        <f t="shared" ref="F34:G34" si="12">SUM(F35)</f>
        <v>10</v>
      </c>
      <c r="G34" s="50">
        <f t="shared" si="12"/>
        <v>0</v>
      </c>
    </row>
    <row r="35" spans="1:7" ht="49.2" thickBot="1">
      <c r="A35" s="24" t="s">
        <v>34</v>
      </c>
      <c r="B35" s="17" t="s">
        <v>60</v>
      </c>
      <c r="C35" s="17">
        <v>200</v>
      </c>
      <c r="D35" s="69"/>
      <c r="E35" s="53">
        <f>SUM(E36)</f>
        <v>10</v>
      </c>
      <c r="F35" s="53">
        <f t="shared" ref="F35:G35" si="13">SUM(F36)</f>
        <v>10</v>
      </c>
      <c r="G35" s="53">
        <f t="shared" si="13"/>
        <v>0</v>
      </c>
    </row>
    <row r="36" spans="1:7" ht="63" thickBot="1">
      <c r="A36" s="9" t="s">
        <v>61</v>
      </c>
      <c r="B36" s="18" t="s">
        <v>60</v>
      </c>
      <c r="C36" s="18">
        <v>200</v>
      </c>
      <c r="D36" s="70" t="s">
        <v>123</v>
      </c>
      <c r="E36" s="57">
        <f>SUM(E37)</f>
        <v>10</v>
      </c>
      <c r="F36" s="57">
        <f t="shared" ref="F36:G36" si="14">SUM(F37)</f>
        <v>10</v>
      </c>
      <c r="G36" s="57">
        <f t="shared" si="14"/>
        <v>0</v>
      </c>
    </row>
    <row r="37" spans="1:7" ht="78.599999999999994" thickBot="1">
      <c r="A37" s="29" t="s">
        <v>92</v>
      </c>
      <c r="B37" s="16" t="s">
        <v>60</v>
      </c>
      <c r="C37" s="16">
        <v>200</v>
      </c>
      <c r="D37" s="71" t="s">
        <v>124</v>
      </c>
      <c r="E37" s="58">
        <v>10</v>
      </c>
      <c r="F37" s="58">
        <v>10</v>
      </c>
      <c r="G37" s="58">
        <v>0</v>
      </c>
    </row>
    <row r="38" spans="1:7" ht="141" thickBot="1">
      <c r="A38" s="41" t="s">
        <v>148</v>
      </c>
      <c r="B38" s="6" t="s">
        <v>62</v>
      </c>
      <c r="C38" s="6"/>
      <c r="D38" s="68"/>
      <c r="E38" s="50">
        <f>SUM(E39)</f>
        <v>1</v>
      </c>
      <c r="F38" s="50">
        <f t="shared" ref="F38:G38" si="15">SUM(F39)</f>
        <v>1</v>
      </c>
      <c r="G38" s="50">
        <f t="shared" si="15"/>
        <v>0</v>
      </c>
    </row>
    <row r="39" spans="1:7" ht="49.2" thickBot="1">
      <c r="A39" s="24" t="s">
        <v>34</v>
      </c>
      <c r="B39" s="17" t="s">
        <v>63</v>
      </c>
      <c r="C39" s="17">
        <v>200</v>
      </c>
      <c r="D39" s="69"/>
      <c r="E39" s="53">
        <f>SUM(E40)</f>
        <v>1</v>
      </c>
      <c r="F39" s="53">
        <f t="shared" ref="F39:G39" si="16">SUM(F40)</f>
        <v>1</v>
      </c>
      <c r="G39" s="53">
        <f t="shared" si="16"/>
        <v>0</v>
      </c>
    </row>
    <row r="40" spans="1:7" ht="63" thickBot="1">
      <c r="A40" s="9" t="s">
        <v>61</v>
      </c>
      <c r="B40" s="18" t="s">
        <v>63</v>
      </c>
      <c r="C40" s="18">
        <v>200</v>
      </c>
      <c r="D40" s="70" t="s">
        <v>123</v>
      </c>
      <c r="E40" s="57">
        <f>SUM(E41)</f>
        <v>1</v>
      </c>
      <c r="F40" s="57">
        <f t="shared" ref="F40:G40" si="17">SUM(F41)</f>
        <v>1</v>
      </c>
      <c r="G40" s="57">
        <f t="shared" si="17"/>
        <v>0</v>
      </c>
    </row>
    <row r="41" spans="1:7" ht="63" thickBot="1">
      <c r="A41" s="29" t="s">
        <v>12</v>
      </c>
      <c r="B41" s="16" t="s">
        <v>63</v>
      </c>
      <c r="C41" s="16">
        <v>200</v>
      </c>
      <c r="D41" s="71" t="s">
        <v>125</v>
      </c>
      <c r="E41" s="58">
        <v>1</v>
      </c>
      <c r="F41" s="58">
        <v>1</v>
      </c>
      <c r="G41" s="58">
        <v>0</v>
      </c>
    </row>
    <row r="42" spans="1:7" ht="63" thickBot="1">
      <c r="A42" s="85" t="s">
        <v>151</v>
      </c>
      <c r="B42" s="6" t="s">
        <v>64</v>
      </c>
      <c r="C42" s="6"/>
      <c r="D42" s="68"/>
      <c r="E42" s="50">
        <f>SUM(E43+E46+E48)</f>
        <v>91.6</v>
      </c>
      <c r="F42" s="50">
        <f t="shared" ref="F42:G42" si="18">SUM(F43+F46+F48)</f>
        <v>53</v>
      </c>
      <c r="G42" s="50">
        <f t="shared" si="18"/>
        <v>0</v>
      </c>
    </row>
    <row r="43" spans="1:7" ht="31.8" thickBot="1">
      <c r="A43" s="9" t="s">
        <v>77</v>
      </c>
      <c r="B43" s="18" t="s">
        <v>83</v>
      </c>
      <c r="C43" s="18"/>
      <c r="D43" s="70"/>
      <c r="E43" s="57">
        <f>SUM(E44)</f>
        <v>40</v>
      </c>
      <c r="F43" s="57">
        <f t="shared" ref="F43:G43" si="19">SUM(F44)</f>
        <v>40</v>
      </c>
      <c r="G43" s="57">
        <f t="shared" si="19"/>
        <v>0</v>
      </c>
    </row>
    <row r="44" spans="1:7" ht="49.2" thickBot="1">
      <c r="A44" s="24" t="s">
        <v>34</v>
      </c>
      <c r="B44" s="26" t="s">
        <v>83</v>
      </c>
      <c r="C44" s="26">
        <v>200</v>
      </c>
      <c r="D44" s="72"/>
      <c r="E44" s="59">
        <f>SUM(E45)</f>
        <v>40</v>
      </c>
      <c r="F44" s="59">
        <f t="shared" ref="F44:G44" si="20">SUM(F45)</f>
        <v>40</v>
      </c>
      <c r="G44" s="59">
        <f t="shared" si="20"/>
        <v>0</v>
      </c>
    </row>
    <row r="45" spans="1:7" ht="16.2" thickBot="1">
      <c r="A45" s="9" t="s">
        <v>17</v>
      </c>
      <c r="B45" s="16" t="s">
        <v>83</v>
      </c>
      <c r="C45" s="16">
        <v>200</v>
      </c>
      <c r="D45" s="71" t="s">
        <v>120</v>
      </c>
      <c r="E45" s="58">
        <v>40</v>
      </c>
      <c r="F45" s="58">
        <v>40</v>
      </c>
      <c r="G45" s="58">
        <v>0</v>
      </c>
    </row>
    <row r="46" spans="1:7" ht="31.8" thickBot="1">
      <c r="A46" s="9" t="s">
        <v>108</v>
      </c>
      <c r="B46" s="18" t="s">
        <v>109</v>
      </c>
      <c r="C46" s="18">
        <v>200</v>
      </c>
      <c r="D46" s="70" t="s">
        <v>119</v>
      </c>
      <c r="E46" s="57">
        <f>SUM(E47)</f>
        <v>38.6</v>
      </c>
      <c r="F46" s="57">
        <f t="shared" ref="F46:G46" si="21">SUM(F47)</f>
        <v>0</v>
      </c>
      <c r="G46" s="57">
        <f t="shared" si="21"/>
        <v>0</v>
      </c>
    </row>
    <row r="47" spans="1:7" ht="49.2" thickBot="1">
      <c r="A47" s="24" t="s">
        <v>34</v>
      </c>
      <c r="B47" s="16" t="s">
        <v>109</v>
      </c>
      <c r="C47" s="16">
        <v>200</v>
      </c>
      <c r="D47" s="71" t="s">
        <v>120</v>
      </c>
      <c r="E47" s="58">
        <v>38.6</v>
      </c>
      <c r="F47" s="58">
        <v>0</v>
      </c>
      <c r="G47" s="58">
        <v>0</v>
      </c>
    </row>
    <row r="48" spans="1:7" ht="16.2" thickBot="1">
      <c r="A48" s="9" t="s">
        <v>17</v>
      </c>
      <c r="B48" s="18" t="s">
        <v>65</v>
      </c>
      <c r="C48" s="18">
        <v>200</v>
      </c>
      <c r="D48" s="70" t="s">
        <v>120</v>
      </c>
      <c r="E48" s="57">
        <f>SUM(E49)</f>
        <v>13</v>
      </c>
      <c r="F48" s="57">
        <f t="shared" ref="F48:G48" si="22">SUM(F49)</f>
        <v>13</v>
      </c>
      <c r="G48" s="57">
        <f t="shared" si="22"/>
        <v>0</v>
      </c>
    </row>
    <row r="49" spans="1:9" ht="49.2" thickBot="1">
      <c r="A49" s="24" t="s">
        <v>34</v>
      </c>
      <c r="B49" s="16" t="s">
        <v>65</v>
      </c>
      <c r="C49" s="16">
        <v>200</v>
      </c>
      <c r="D49" s="71" t="s">
        <v>120</v>
      </c>
      <c r="E49" s="58">
        <v>13</v>
      </c>
      <c r="F49" s="58">
        <v>13</v>
      </c>
      <c r="G49" s="58">
        <v>0</v>
      </c>
    </row>
    <row r="50" spans="1:9" ht="78.599999999999994" thickBot="1">
      <c r="A50" s="85" t="s">
        <v>152</v>
      </c>
      <c r="B50" s="6" t="s">
        <v>89</v>
      </c>
      <c r="C50" s="6"/>
      <c r="D50" s="68"/>
      <c r="E50" s="50">
        <f>SUM(E51)</f>
        <v>10</v>
      </c>
      <c r="F50" s="50">
        <f t="shared" ref="F50:G50" si="23">SUM(F51)</f>
        <v>10</v>
      </c>
      <c r="G50" s="50">
        <f t="shared" si="23"/>
        <v>0</v>
      </c>
    </row>
    <row r="51" spans="1:9" ht="49.2" thickBot="1">
      <c r="A51" s="24" t="s">
        <v>34</v>
      </c>
      <c r="B51" s="17" t="s">
        <v>90</v>
      </c>
      <c r="C51" s="17">
        <v>200</v>
      </c>
      <c r="D51" s="69"/>
      <c r="E51" s="53">
        <f>SUM(E52)</f>
        <v>10</v>
      </c>
      <c r="F51" s="53">
        <f t="shared" ref="F51:G51" si="24">SUM(F52)</f>
        <v>10</v>
      </c>
      <c r="G51" s="53">
        <f t="shared" si="24"/>
        <v>0</v>
      </c>
    </row>
    <row r="52" spans="1:9" ht="16.2" thickBot="1">
      <c r="A52" s="9" t="s">
        <v>58</v>
      </c>
      <c r="B52" s="18" t="s">
        <v>90</v>
      </c>
      <c r="C52" s="18">
        <v>200</v>
      </c>
      <c r="D52" s="70" t="s">
        <v>126</v>
      </c>
      <c r="E52" s="57">
        <f>SUM(E53)</f>
        <v>10</v>
      </c>
      <c r="F52" s="57">
        <f t="shared" ref="F52:G52" si="25">SUM(F53)</f>
        <v>10</v>
      </c>
      <c r="G52" s="57">
        <f t="shared" si="25"/>
        <v>0</v>
      </c>
    </row>
    <row r="53" spans="1:9" ht="16.2" thickBot="1">
      <c r="A53" s="29" t="s">
        <v>19</v>
      </c>
      <c r="B53" s="16" t="s">
        <v>90</v>
      </c>
      <c r="C53" s="16">
        <v>200</v>
      </c>
      <c r="D53" s="71" t="s">
        <v>127</v>
      </c>
      <c r="E53" s="58">
        <v>10</v>
      </c>
      <c r="F53" s="58">
        <v>10</v>
      </c>
      <c r="G53" s="58">
        <v>0</v>
      </c>
    </row>
    <row r="54" spans="1:9" ht="141" thickBot="1">
      <c r="A54" s="9" t="s">
        <v>98</v>
      </c>
      <c r="B54" s="6" t="s">
        <v>66</v>
      </c>
      <c r="C54" s="6"/>
      <c r="D54" s="68"/>
      <c r="E54" s="50">
        <f>SUM(E55)</f>
        <v>396.5</v>
      </c>
      <c r="F54" s="50">
        <f t="shared" ref="F54:G54" si="26">SUM(F55)</f>
        <v>417.1</v>
      </c>
      <c r="G54" s="50">
        <f t="shared" si="26"/>
        <v>0</v>
      </c>
    </row>
    <row r="55" spans="1:9" ht="49.2" thickBot="1">
      <c r="A55" s="24" t="s">
        <v>34</v>
      </c>
      <c r="B55" s="17" t="s">
        <v>91</v>
      </c>
      <c r="C55" s="17">
        <v>200</v>
      </c>
      <c r="D55" s="69"/>
      <c r="E55" s="53">
        <f>SUM(E56)</f>
        <v>396.5</v>
      </c>
      <c r="F55" s="53">
        <f t="shared" ref="F55:G55" si="27">SUM(F56)</f>
        <v>417.1</v>
      </c>
      <c r="G55" s="53">
        <f t="shared" si="27"/>
        <v>0</v>
      </c>
    </row>
    <row r="56" spans="1:9" ht="15.75" customHeight="1">
      <c r="A56" s="156" t="s">
        <v>88</v>
      </c>
      <c r="B56" s="158" t="s">
        <v>91</v>
      </c>
      <c r="C56" s="158">
        <v>200</v>
      </c>
      <c r="D56" s="160" t="s">
        <v>128</v>
      </c>
      <c r="E56" s="162">
        <f>SUM(E58)</f>
        <v>396.5</v>
      </c>
      <c r="F56" s="162">
        <f t="shared" ref="F56:G56" si="28">SUM(F58)</f>
        <v>417.1</v>
      </c>
      <c r="G56" s="162">
        <f t="shared" si="28"/>
        <v>0</v>
      </c>
    </row>
    <row r="57" spans="1:9" ht="15.75" customHeight="1" thickBot="1">
      <c r="A57" s="157"/>
      <c r="B57" s="159"/>
      <c r="C57" s="159"/>
      <c r="D57" s="161"/>
      <c r="E57" s="163"/>
      <c r="F57" s="163"/>
      <c r="G57" s="163"/>
    </row>
    <row r="58" spans="1:9" ht="31.8" thickBot="1">
      <c r="A58" s="29" t="s">
        <v>14</v>
      </c>
      <c r="B58" s="16" t="s">
        <v>91</v>
      </c>
      <c r="C58" s="16">
        <v>200</v>
      </c>
      <c r="D58" s="71" t="s">
        <v>129</v>
      </c>
      <c r="E58" s="58">
        <v>396.5</v>
      </c>
      <c r="F58" s="58">
        <v>417.1</v>
      </c>
      <c r="G58" s="58">
        <v>0</v>
      </c>
      <c r="I58" s="77"/>
    </row>
    <row r="59" spans="1:9" ht="78.599999999999994" thickBot="1">
      <c r="A59" s="44" t="s">
        <v>110</v>
      </c>
      <c r="B59" s="22" t="s">
        <v>67</v>
      </c>
      <c r="C59" s="22"/>
      <c r="D59" s="73"/>
      <c r="E59" s="60">
        <f>SUM(E60+E64)</f>
        <v>3050.8999999999996</v>
      </c>
      <c r="F59" s="60">
        <f>SUM(F60+F64)</f>
        <v>1357.3000000000002</v>
      </c>
      <c r="G59" s="60">
        <f t="shared" ref="G59" si="29">SUM(G60+G64)</f>
        <v>507.7</v>
      </c>
    </row>
    <row r="60" spans="1:9" ht="146.4" thickBot="1">
      <c r="A60" s="24" t="s">
        <v>31</v>
      </c>
      <c r="B60" s="17" t="s">
        <v>67</v>
      </c>
      <c r="C60" s="17">
        <v>100</v>
      </c>
      <c r="D60" s="69"/>
      <c r="E60" s="53">
        <f>SUM(E61)</f>
        <v>2985.7</v>
      </c>
      <c r="F60" s="53">
        <f t="shared" ref="F60:G60" si="30">SUM(F61)</f>
        <v>1355.3000000000002</v>
      </c>
      <c r="G60" s="53">
        <f t="shared" si="30"/>
        <v>505.7</v>
      </c>
    </row>
    <row r="61" spans="1:9" ht="31.8" thickBot="1">
      <c r="A61" s="9" t="s">
        <v>68</v>
      </c>
      <c r="B61" s="18" t="s">
        <v>67</v>
      </c>
      <c r="C61" s="18">
        <v>100</v>
      </c>
      <c r="D61" s="70" t="s">
        <v>130</v>
      </c>
      <c r="E61" s="57">
        <f>SUM(E62:E63)</f>
        <v>2985.7</v>
      </c>
      <c r="F61" s="57">
        <f>SUM(F62:F63)</f>
        <v>1355.3000000000002</v>
      </c>
      <c r="G61" s="57">
        <f>SUM(G62:G63)</f>
        <v>505.7</v>
      </c>
    </row>
    <row r="62" spans="1:9" ht="63" thickBot="1">
      <c r="A62" s="20" t="s">
        <v>30</v>
      </c>
      <c r="B62" s="16" t="s">
        <v>67</v>
      </c>
      <c r="C62" s="16">
        <v>100</v>
      </c>
      <c r="D62" s="71" t="s">
        <v>131</v>
      </c>
      <c r="E62" s="78">
        <v>778.8</v>
      </c>
      <c r="F62" s="58">
        <v>739.7</v>
      </c>
      <c r="G62" s="58">
        <v>89.2</v>
      </c>
    </row>
    <row r="63" spans="1:9" ht="78.599999999999994" thickBot="1">
      <c r="A63" s="20" t="s">
        <v>33</v>
      </c>
      <c r="B63" s="16" t="s">
        <v>67</v>
      </c>
      <c r="C63" s="16">
        <v>100</v>
      </c>
      <c r="D63" s="71" t="s">
        <v>132</v>
      </c>
      <c r="E63" s="58">
        <v>2206.9</v>
      </c>
      <c r="F63" s="58">
        <v>615.6</v>
      </c>
      <c r="G63" s="58">
        <v>416.5</v>
      </c>
    </row>
    <row r="64" spans="1:9" ht="49.2" thickBot="1">
      <c r="A64" s="19" t="s">
        <v>34</v>
      </c>
      <c r="B64" s="17" t="s">
        <v>67</v>
      </c>
      <c r="C64" s="17">
        <v>200</v>
      </c>
      <c r="D64" s="69"/>
      <c r="E64" s="53">
        <f>SUM(E65)</f>
        <v>65.2</v>
      </c>
      <c r="F64" s="53">
        <f>SUM(F65)</f>
        <v>2</v>
      </c>
      <c r="G64" s="53">
        <f t="shared" ref="G64" si="31">SUM(G65)</f>
        <v>2</v>
      </c>
    </row>
    <row r="65" spans="1:7" ht="31.8" thickBot="1">
      <c r="A65" s="21" t="s">
        <v>68</v>
      </c>
      <c r="B65" s="18" t="s">
        <v>67</v>
      </c>
      <c r="C65" s="18">
        <v>200</v>
      </c>
      <c r="D65" s="70" t="s">
        <v>130</v>
      </c>
      <c r="E65" s="63">
        <f>SUM(E66)</f>
        <v>65.2</v>
      </c>
      <c r="F65" s="63">
        <f>SUM(F66)</f>
        <v>2</v>
      </c>
      <c r="G65" s="63">
        <f>SUM(G66)</f>
        <v>2</v>
      </c>
    </row>
    <row r="66" spans="1:7" ht="78.599999999999994" thickBot="1">
      <c r="A66" s="20" t="s">
        <v>33</v>
      </c>
      <c r="B66" s="16" t="s">
        <v>67</v>
      </c>
      <c r="C66" s="16">
        <v>200</v>
      </c>
      <c r="D66" s="74" t="s">
        <v>132</v>
      </c>
      <c r="E66" s="64">
        <v>65.2</v>
      </c>
      <c r="F66" s="64">
        <v>2</v>
      </c>
      <c r="G66" s="64">
        <v>2</v>
      </c>
    </row>
    <row r="67" spans="1:7" ht="63" thickBot="1">
      <c r="A67" s="44" t="s">
        <v>111</v>
      </c>
      <c r="B67" s="22" t="s">
        <v>69</v>
      </c>
      <c r="C67" s="22"/>
      <c r="D67" s="73"/>
      <c r="E67" s="60">
        <f>SUM(E68+E73+E87+E90+E97)</f>
        <v>3099.7</v>
      </c>
      <c r="F67" s="60">
        <f>SUM(F68+F73+F87+F90+F97)</f>
        <v>2162.0000000000005</v>
      </c>
      <c r="G67" s="60">
        <f>SUM(G68+G73+G87+G90+G97)</f>
        <v>2807.8</v>
      </c>
    </row>
    <row r="68" spans="1:7" ht="146.4" thickBot="1">
      <c r="A68" s="47" t="s">
        <v>31</v>
      </c>
      <c r="B68" s="48" t="s">
        <v>69</v>
      </c>
      <c r="C68" s="48">
        <v>100</v>
      </c>
      <c r="D68" s="75"/>
      <c r="E68" s="61">
        <f>SUM(E69+E71)</f>
        <v>1507.5</v>
      </c>
      <c r="F68" s="61">
        <f t="shared" ref="F68:G68" si="32">SUM(F69+F71)</f>
        <v>1325.4</v>
      </c>
      <c r="G68" s="61">
        <f t="shared" si="32"/>
        <v>1520.5</v>
      </c>
    </row>
    <row r="69" spans="1:7" ht="18.600000000000001" customHeight="1" thickBot="1">
      <c r="A69" s="21" t="s">
        <v>70</v>
      </c>
      <c r="B69" s="18" t="s">
        <v>69</v>
      </c>
      <c r="C69" s="18">
        <v>100</v>
      </c>
      <c r="D69" s="70" t="s">
        <v>133</v>
      </c>
      <c r="E69" s="57">
        <f>SUM(E70)</f>
        <v>97.6</v>
      </c>
      <c r="F69" s="57">
        <f t="shared" ref="F69:G69" si="33">SUM(F70)</f>
        <v>106.5</v>
      </c>
      <c r="G69" s="57">
        <f t="shared" si="33"/>
        <v>110.6</v>
      </c>
    </row>
    <row r="70" spans="1:7" ht="31.8" thickBot="1">
      <c r="A70" s="20" t="s">
        <v>10</v>
      </c>
      <c r="B70" s="16" t="s">
        <v>69</v>
      </c>
      <c r="C70" s="16">
        <v>100</v>
      </c>
      <c r="D70" s="71" t="s">
        <v>134</v>
      </c>
      <c r="E70" s="58">
        <v>97.6</v>
      </c>
      <c r="F70" s="58">
        <v>106.5</v>
      </c>
      <c r="G70" s="58">
        <v>110.6</v>
      </c>
    </row>
    <row r="71" spans="1:7" ht="16.2" thickBot="1">
      <c r="A71" s="21" t="s">
        <v>112</v>
      </c>
      <c r="B71" s="6" t="s">
        <v>69</v>
      </c>
      <c r="C71" s="6">
        <v>100</v>
      </c>
      <c r="D71" s="68" t="s">
        <v>121</v>
      </c>
      <c r="E71" s="50">
        <f>SUM(E72)</f>
        <v>1409.9</v>
      </c>
      <c r="F71" s="50">
        <f t="shared" ref="F71:G71" si="34">SUM(F72)</f>
        <v>1218.9000000000001</v>
      </c>
      <c r="G71" s="50">
        <f t="shared" si="34"/>
        <v>1409.9</v>
      </c>
    </row>
    <row r="72" spans="1:7" ht="16.2" thickBot="1">
      <c r="A72" s="20" t="s">
        <v>46</v>
      </c>
      <c r="B72" s="16" t="s">
        <v>69</v>
      </c>
      <c r="C72" s="16">
        <v>100</v>
      </c>
      <c r="D72" s="71" t="s">
        <v>135</v>
      </c>
      <c r="E72" s="51">
        <v>1409.9</v>
      </c>
      <c r="F72" s="51">
        <v>1218.9000000000001</v>
      </c>
      <c r="G72" s="51">
        <v>1409.9</v>
      </c>
    </row>
    <row r="73" spans="1:7" ht="49.2" thickBot="1">
      <c r="A73" s="45" t="s">
        <v>34</v>
      </c>
      <c r="B73" s="46" t="s">
        <v>69</v>
      </c>
      <c r="C73" s="46">
        <v>200</v>
      </c>
      <c r="D73" s="76"/>
      <c r="E73" s="62">
        <f>SUM(E74+E76+E78+E80+E83+E85)</f>
        <v>1332.6</v>
      </c>
      <c r="F73" s="62">
        <f>SUM(F74+F76+F78+F80+F83+F85)</f>
        <v>676.9</v>
      </c>
      <c r="G73" s="62">
        <f>SUM(G74+G76+G78+G80+G83+G85)</f>
        <v>1096.5999999999999</v>
      </c>
    </row>
    <row r="74" spans="1:7" ht="31.8" thickBot="1">
      <c r="A74" s="21" t="s">
        <v>68</v>
      </c>
      <c r="B74" s="18" t="s">
        <v>69</v>
      </c>
      <c r="C74" s="18">
        <v>200</v>
      </c>
      <c r="D74" s="70" t="s">
        <v>130</v>
      </c>
      <c r="E74" s="57">
        <f>SUM(E75)</f>
        <v>3</v>
      </c>
      <c r="F74" s="57">
        <f t="shared" ref="F74:G74" si="35">SUM(F75)</f>
        <v>27.3</v>
      </c>
      <c r="G74" s="57">
        <f t="shared" si="35"/>
        <v>97</v>
      </c>
    </row>
    <row r="75" spans="1:7" ht="31.8" thickBot="1">
      <c r="A75" s="20" t="s">
        <v>8</v>
      </c>
      <c r="B75" s="16" t="s">
        <v>69</v>
      </c>
      <c r="C75" s="16">
        <v>200</v>
      </c>
      <c r="D75" s="71" t="s">
        <v>136</v>
      </c>
      <c r="E75" s="58">
        <v>3</v>
      </c>
      <c r="F75" s="58">
        <v>27.3</v>
      </c>
      <c r="G75" s="58">
        <v>97</v>
      </c>
    </row>
    <row r="76" spans="1:7" ht="24" customHeight="1" thickBot="1">
      <c r="A76" s="21" t="s">
        <v>70</v>
      </c>
      <c r="B76" s="18" t="s">
        <v>69</v>
      </c>
      <c r="C76" s="18">
        <v>200</v>
      </c>
      <c r="D76" s="70" t="s">
        <v>133</v>
      </c>
      <c r="E76" s="57">
        <f>SUM(E77)</f>
        <v>7.8</v>
      </c>
      <c r="F76" s="57">
        <f t="shared" ref="F76:G76" si="36">SUM(F77)</f>
        <v>8.6</v>
      </c>
      <c r="G76" s="57">
        <f t="shared" si="36"/>
        <v>8.6</v>
      </c>
    </row>
    <row r="77" spans="1:7" ht="31.8" thickBot="1">
      <c r="A77" s="20" t="s">
        <v>10</v>
      </c>
      <c r="B77" s="16" t="s">
        <v>69</v>
      </c>
      <c r="C77" s="16">
        <v>200</v>
      </c>
      <c r="D77" s="71" t="s">
        <v>134</v>
      </c>
      <c r="E77" s="58">
        <v>7.8</v>
      </c>
      <c r="F77" s="58">
        <v>8.6</v>
      </c>
      <c r="G77" s="58">
        <v>8.6</v>
      </c>
    </row>
    <row r="78" spans="1:7" ht="31.8" thickBot="1">
      <c r="A78" s="9" t="s">
        <v>88</v>
      </c>
      <c r="B78" s="18" t="s">
        <v>113</v>
      </c>
      <c r="C78" s="18">
        <v>200</v>
      </c>
      <c r="D78" s="70" t="s">
        <v>128</v>
      </c>
      <c r="E78" s="57">
        <f>SUM(E79)</f>
        <v>323.7</v>
      </c>
      <c r="F78" s="57">
        <f t="shared" ref="F78:G78" si="37">SUM(F79)</f>
        <v>300</v>
      </c>
      <c r="G78" s="57">
        <f t="shared" si="37"/>
        <v>841</v>
      </c>
    </row>
    <row r="79" spans="1:7" ht="31.8" thickBot="1">
      <c r="A79" s="29" t="s">
        <v>14</v>
      </c>
      <c r="B79" s="16" t="s">
        <v>113</v>
      </c>
      <c r="C79" s="16">
        <v>200</v>
      </c>
      <c r="D79" s="71" t="s">
        <v>129</v>
      </c>
      <c r="E79" s="51">
        <v>323.7</v>
      </c>
      <c r="F79" s="51">
        <v>300</v>
      </c>
      <c r="G79" s="51">
        <v>841</v>
      </c>
    </row>
    <row r="80" spans="1:7" ht="47.4" thickBot="1">
      <c r="A80" s="9" t="s">
        <v>53</v>
      </c>
      <c r="B80" s="18" t="s">
        <v>113</v>
      </c>
      <c r="C80" s="18">
        <v>200</v>
      </c>
      <c r="D80" s="70" t="s">
        <v>119</v>
      </c>
      <c r="E80" s="57">
        <f>SUM(E81:E82)</f>
        <v>895.6</v>
      </c>
      <c r="F80" s="57">
        <f t="shared" ref="F80:G80" si="38">SUM(F81:F82)</f>
        <v>150</v>
      </c>
      <c r="G80" s="57">
        <f t="shared" si="38"/>
        <v>150</v>
      </c>
    </row>
    <row r="81" spans="1:7" ht="16.2" thickBot="1">
      <c r="A81" s="29" t="s">
        <v>16</v>
      </c>
      <c r="B81" s="16" t="s">
        <v>113</v>
      </c>
      <c r="C81" s="16">
        <v>200</v>
      </c>
      <c r="D81" s="71" t="s">
        <v>137</v>
      </c>
      <c r="E81" s="58">
        <v>130</v>
      </c>
      <c r="F81" s="58">
        <v>0</v>
      </c>
      <c r="G81" s="58">
        <v>0</v>
      </c>
    </row>
    <row r="82" spans="1:7" ht="16.2" thickBot="1">
      <c r="A82" s="20" t="s">
        <v>114</v>
      </c>
      <c r="B82" s="16" t="s">
        <v>69</v>
      </c>
      <c r="C82" s="16">
        <v>200</v>
      </c>
      <c r="D82" s="71" t="s">
        <v>120</v>
      </c>
      <c r="E82" s="51">
        <v>765.6</v>
      </c>
      <c r="F82" s="51">
        <v>150</v>
      </c>
      <c r="G82" s="51">
        <v>150</v>
      </c>
    </row>
    <row r="83" spans="1:7" ht="31.8" thickBot="1">
      <c r="A83" s="21" t="s">
        <v>71</v>
      </c>
      <c r="B83" s="18" t="s">
        <v>69</v>
      </c>
      <c r="C83" s="18">
        <v>200</v>
      </c>
      <c r="D83" s="70" t="s">
        <v>121</v>
      </c>
      <c r="E83" s="57">
        <f>SUM(E84)</f>
        <v>102.5</v>
      </c>
      <c r="F83" s="57">
        <f t="shared" ref="F83:G83" si="39">SUM(F84)</f>
        <v>191</v>
      </c>
      <c r="G83" s="57">
        <f t="shared" si="39"/>
        <v>0</v>
      </c>
    </row>
    <row r="84" spans="1:7" ht="16.2" thickBot="1">
      <c r="A84" s="20" t="s">
        <v>21</v>
      </c>
      <c r="B84" s="16" t="s">
        <v>69</v>
      </c>
      <c r="C84" s="16">
        <v>200</v>
      </c>
      <c r="D84" s="71" t="s">
        <v>135</v>
      </c>
      <c r="E84" s="58">
        <v>102.5</v>
      </c>
      <c r="F84" s="58">
        <v>191</v>
      </c>
      <c r="G84" s="58">
        <v>0</v>
      </c>
    </row>
    <row r="85" spans="1:7" ht="31.8" thickBot="1">
      <c r="A85" s="21" t="s">
        <v>72</v>
      </c>
      <c r="B85" s="18" t="s">
        <v>69</v>
      </c>
      <c r="C85" s="18">
        <v>200</v>
      </c>
      <c r="D85" s="70">
        <v>1200</v>
      </c>
      <c r="E85" s="57">
        <f>SUM(E86)</f>
        <v>0</v>
      </c>
      <c r="F85" s="57">
        <f t="shared" ref="F85:G85" si="40">SUM(F86)</f>
        <v>0</v>
      </c>
      <c r="G85" s="57">
        <f t="shared" si="40"/>
        <v>0</v>
      </c>
    </row>
    <row r="86" spans="1:7" ht="31.8" thickBot="1">
      <c r="A86" s="20" t="s">
        <v>25</v>
      </c>
      <c r="B86" s="16" t="s">
        <v>69</v>
      </c>
      <c r="C86" s="16">
        <v>200</v>
      </c>
      <c r="D86" s="71">
        <v>1204</v>
      </c>
      <c r="E86" s="58">
        <v>0</v>
      </c>
      <c r="F86" s="58">
        <v>0</v>
      </c>
      <c r="G86" s="58">
        <v>0</v>
      </c>
    </row>
    <row r="87" spans="1:7" ht="33" thickBot="1">
      <c r="A87" s="47" t="s">
        <v>103</v>
      </c>
      <c r="B87" s="48" t="s">
        <v>69</v>
      </c>
      <c r="C87" s="48">
        <v>300</v>
      </c>
      <c r="D87" s="75"/>
      <c r="E87" s="61">
        <f>SUM(E88)</f>
        <v>53.3</v>
      </c>
      <c r="F87" s="61">
        <f t="shared" ref="F87:G87" si="41">SUM(F88)</f>
        <v>33.9</v>
      </c>
      <c r="G87" s="61">
        <f t="shared" si="41"/>
        <v>0</v>
      </c>
    </row>
    <row r="88" spans="1:7" ht="16.2" thickBot="1">
      <c r="A88" s="9" t="s">
        <v>115</v>
      </c>
      <c r="B88" s="16" t="s">
        <v>69</v>
      </c>
      <c r="C88" s="4">
        <v>300</v>
      </c>
      <c r="D88" s="68">
        <v>1000</v>
      </c>
      <c r="E88" s="50">
        <f>SUM(E89)</f>
        <v>53.3</v>
      </c>
      <c r="F88" s="50">
        <f t="shared" ref="F88:G88" si="42">SUM(F89)</f>
        <v>33.9</v>
      </c>
      <c r="G88" s="50">
        <f t="shared" si="42"/>
        <v>0</v>
      </c>
    </row>
    <row r="89" spans="1:7" ht="16.2" thickBot="1">
      <c r="A89" s="21" t="s">
        <v>94</v>
      </c>
      <c r="B89" s="16" t="s">
        <v>69</v>
      </c>
      <c r="C89" s="16">
        <v>300</v>
      </c>
      <c r="D89" s="71">
        <v>1001</v>
      </c>
      <c r="E89" s="78">
        <v>53.3</v>
      </c>
      <c r="F89" s="58">
        <v>33.9</v>
      </c>
      <c r="G89" s="58">
        <v>0</v>
      </c>
    </row>
    <row r="90" spans="1:7" ht="33" thickBot="1">
      <c r="A90" s="49" t="s">
        <v>37</v>
      </c>
      <c r="B90" s="48" t="s">
        <v>69</v>
      </c>
      <c r="C90" s="48">
        <v>500</v>
      </c>
      <c r="D90" s="75"/>
      <c r="E90" s="61">
        <f>SUM(E91+E93+E95)</f>
        <v>32.699999999999996</v>
      </c>
      <c r="F90" s="61">
        <f t="shared" ref="F90:G90" si="43">SUM(F91+F93+F95)</f>
        <v>22.9</v>
      </c>
      <c r="G90" s="61">
        <f t="shared" si="43"/>
        <v>22.9</v>
      </c>
    </row>
    <row r="91" spans="1:7" ht="31.8" thickBot="1">
      <c r="A91" s="21" t="s">
        <v>68</v>
      </c>
      <c r="B91" s="18" t="s">
        <v>69</v>
      </c>
      <c r="C91" s="18">
        <v>500</v>
      </c>
      <c r="D91" s="70" t="s">
        <v>130</v>
      </c>
      <c r="E91" s="50">
        <f>SUM(E92)</f>
        <v>26.9</v>
      </c>
      <c r="F91" s="50">
        <f t="shared" ref="F91:G91" si="44">SUM(F92)</f>
        <v>22.9</v>
      </c>
      <c r="G91" s="50">
        <f t="shared" si="44"/>
        <v>22.9</v>
      </c>
    </row>
    <row r="92" spans="1:7" ht="78.599999999999994" thickBot="1">
      <c r="A92" s="20" t="s">
        <v>36</v>
      </c>
      <c r="B92" s="16" t="s">
        <v>69</v>
      </c>
      <c r="C92" s="16">
        <v>500</v>
      </c>
      <c r="D92" s="71" t="s">
        <v>138</v>
      </c>
      <c r="E92" s="51">
        <v>26.9</v>
      </c>
      <c r="F92" s="51">
        <v>22.9</v>
      </c>
      <c r="G92" s="51">
        <v>22.9</v>
      </c>
    </row>
    <row r="93" spans="1:7" ht="63" thickBot="1">
      <c r="A93" s="9" t="s">
        <v>61</v>
      </c>
      <c r="B93" s="18" t="s">
        <v>69</v>
      </c>
      <c r="C93" s="18">
        <v>500</v>
      </c>
      <c r="D93" s="70" t="s">
        <v>123</v>
      </c>
      <c r="E93" s="50">
        <f>SUM(E94)</f>
        <v>5.8</v>
      </c>
      <c r="F93" s="50">
        <f t="shared" ref="F93:G93" si="45">SUM(F94)</f>
        <v>0</v>
      </c>
      <c r="G93" s="50">
        <f t="shared" si="45"/>
        <v>0</v>
      </c>
    </row>
    <row r="94" spans="1:7" ht="78.599999999999994" thickBot="1">
      <c r="A94" s="29" t="s">
        <v>116</v>
      </c>
      <c r="B94" s="16" t="s">
        <v>69</v>
      </c>
      <c r="C94" s="16">
        <v>500</v>
      </c>
      <c r="D94" s="71" t="s">
        <v>124</v>
      </c>
      <c r="E94" s="51">
        <v>5.8</v>
      </c>
      <c r="F94" s="51">
        <v>0</v>
      </c>
      <c r="G94" s="51">
        <v>0</v>
      </c>
    </row>
    <row r="95" spans="1:7" ht="31.8" thickBot="1">
      <c r="A95" s="29" t="s">
        <v>14</v>
      </c>
      <c r="B95" s="18" t="s">
        <v>69</v>
      </c>
      <c r="C95" s="18">
        <v>500</v>
      </c>
      <c r="D95" s="70" t="s">
        <v>129</v>
      </c>
      <c r="E95" s="50">
        <f>SUM(E96)</f>
        <v>0</v>
      </c>
      <c r="F95" s="50">
        <f t="shared" ref="F95:G95" si="46">SUM(F96)</f>
        <v>0</v>
      </c>
      <c r="G95" s="50">
        <f t="shared" si="46"/>
        <v>0</v>
      </c>
    </row>
    <row r="96" spans="1:7" ht="62.4" customHeight="1" thickBot="1">
      <c r="A96" s="29" t="s">
        <v>12</v>
      </c>
      <c r="B96" s="16" t="s">
        <v>69</v>
      </c>
      <c r="C96" s="16">
        <v>500</v>
      </c>
      <c r="D96" s="71" t="s">
        <v>129</v>
      </c>
      <c r="E96" s="58">
        <v>0</v>
      </c>
      <c r="F96" s="58">
        <v>0</v>
      </c>
      <c r="G96" s="58">
        <v>0</v>
      </c>
    </row>
    <row r="97" spans="1:7" ht="33" thickBot="1">
      <c r="A97" s="47" t="s">
        <v>35</v>
      </c>
      <c r="B97" s="48" t="s">
        <v>69</v>
      </c>
      <c r="C97" s="48">
        <v>800</v>
      </c>
      <c r="D97" s="75"/>
      <c r="E97" s="61">
        <f>SUM(E98)</f>
        <v>173.6</v>
      </c>
      <c r="F97" s="61">
        <f t="shared" ref="F97:G97" si="47">SUM(F98)</f>
        <v>102.9</v>
      </c>
      <c r="G97" s="61">
        <f t="shared" si="47"/>
        <v>167.8</v>
      </c>
    </row>
    <row r="98" spans="1:7" ht="31.8" thickBot="1">
      <c r="A98" s="21" t="s">
        <v>68</v>
      </c>
      <c r="B98" s="18" t="s">
        <v>69</v>
      </c>
      <c r="C98" s="18">
        <v>800</v>
      </c>
      <c r="D98" s="70" t="s">
        <v>130</v>
      </c>
      <c r="E98" s="50">
        <f>SUM(E99:E102)</f>
        <v>173.6</v>
      </c>
      <c r="F98" s="50">
        <f t="shared" ref="F98:G98" si="48">SUM(F99:F102)</f>
        <v>102.9</v>
      </c>
      <c r="G98" s="50">
        <f t="shared" si="48"/>
        <v>167.8</v>
      </c>
    </row>
    <row r="99" spans="1:7" ht="31.8" thickBot="1">
      <c r="A99" s="29" t="s">
        <v>97</v>
      </c>
      <c r="B99" s="16" t="s">
        <v>69</v>
      </c>
      <c r="C99" s="16">
        <v>800</v>
      </c>
      <c r="D99" s="71" t="s">
        <v>140</v>
      </c>
      <c r="E99" s="51">
        <v>163.6</v>
      </c>
      <c r="F99" s="51">
        <v>0</v>
      </c>
      <c r="G99" s="51">
        <v>0</v>
      </c>
    </row>
    <row r="100" spans="1:7" ht="16.2" thickBot="1">
      <c r="A100" s="29" t="s">
        <v>7</v>
      </c>
      <c r="B100" s="16" t="s">
        <v>69</v>
      </c>
      <c r="C100" s="16">
        <v>800</v>
      </c>
      <c r="D100" s="71" t="s">
        <v>139</v>
      </c>
      <c r="E100" s="58">
        <v>2</v>
      </c>
      <c r="F100" s="58">
        <v>2</v>
      </c>
      <c r="G100" s="58">
        <v>2</v>
      </c>
    </row>
    <row r="101" spans="1:7" ht="31.8" thickBot="1">
      <c r="A101" s="29" t="s">
        <v>8</v>
      </c>
      <c r="B101" s="16" t="s">
        <v>69</v>
      </c>
      <c r="C101" s="16">
        <v>800</v>
      </c>
      <c r="D101" s="71" t="s">
        <v>136</v>
      </c>
      <c r="E101" s="51">
        <v>7</v>
      </c>
      <c r="F101" s="51">
        <v>100.9</v>
      </c>
      <c r="G101" s="51">
        <v>165.8</v>
      </c>
    </row>
    <row r="102" spans="1:7" ht="16.2" thickBot="1">
      <c r="A102" s="29"/>
      <c r="B102" s="16" t="s">
        <v>69</v>
      </c>
      <c r="C102" s="16">
        <v>800</v>
      </c>
      <c r="D102" s="71" t="s">
        <v>129</v>
      </c>
      <c r="E102" s="51">
        <v>1</v>
      </c>
      <c r="F102" s="51">
        <v>0</v>
      </c>
      <c r="G102" s="51">
        <v>0</v>
      </c>
    </row>
    <row r="103" spans="1:7" ht="16.2" thickBot="1">
      <c r="A103" s="13" t="s">
        <v>73</v>
      </c>
      <c r="B103" s="6"/>
      <c r="C103" s="6"/>
      <c r="D103" s="68"/>
      <c r="E103" s="50">
        <f>SUM(E13+E17+E22+E26+E34+E38+E42+E50+E54+E59+E67+E30)</f>
        <v>6685.1999999999989</v>
      </c>
      <c r="F103" s="50">
        <f t="shared" ref="F103:G103" si="49">SUM(F13+F17+F22+F26+F34+F38+F42+F50+F54+F59+F67+F30)</f>
        <v>4035.9000000000005</v>
      </c>
      <c r="G103" s="50">
        <f t="shared" si="49"/>
        <v>3315.5</v>
      </c>
    </row>
    <row r="104" spans="1:7" ht="15.6">
      <c r="A104" s="1" t="s">
        <v>167</v>
      </c>
      <c r="B104" s="1"/>
      <c r="C104" s="1"/>
      <c r="D104" s="111"/>
      <c r="E104" s="1"/>
    </row>
    <row r="105" spans="1:7" ht="36" customHeight="1">
      <c r="A105" s="1" t="s">
        <v>168</v>
      </c>
      <c r="B105" s="1"/>
      <c r="C105" s="1"/>
      <c r="D105" s="111"/>
      <c r="E105" s="1"/>
    </row>
    <row r="106" spans="1:7" ht="15.6">
      <c r="A106" s="1"/>
      <c r="B106" s="1"/>
      <c r="C106" s="1"/>
      <c r="D106" s="111"/>
      <c r="E106" s="1"/>
    </row>
  </sheetData>
  <mergeCells count="24">
    <mergeCell ref="E20:E21"/>
    <mergeCell ref="F20:F21"/>
    <mergeCell ref="G20:G21"/>
    <mergeCell ref="A56:A57"/>
    <mergeCell ref="B56:B57"/>
    <mergeCell ref="C56:C57"/>
    <mergeCell ref="D56:D57"/>
    <mergeCell ref="E56:E57"/>
    <mergeCell ref="F56:F57"/>
    <mergeCell ref="G56:G57"/>
    <mergeCell ref="B20:B21"/>
    <mergeCell ref="C20:C21"/>
    <mergeCell ref="D20:D21"/>
    <mergeCell ref="A2:G2"/>
    <mergeCell ref="A4:G4"/>
    <mergeCell ref="E10:G10"/>
    <mergeCell ref="A3:G3"/>
    <mergeCell ref="A5:G5"/>
    <mergeCell ref="A6:G6"/>
    <mergeCell ref="A8:G8"/>
    <mergeCell ref="A9:G9"/>
    <mergeCell ref="A10:A11"/>
    <mergeCell ref="B10:B11"/>
    <mergeCell ref="C10:C11"/>
  </mergeCells>
  <pageMargins left="0" right="0" top="0" bottom="0" header="0.31496062992125984" footer="0.31496062992125984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workbookViewId="0">
      <selection sqref="A1:F4"/>
    </sheetView>
  </sheetViews>
  <sheetFormatPr defaultRowHeight="14.4"/>
  <cols>
    <col min="1" max="1" width="9.109375" customWidth="1"/>
    <col min="2" max="2" width="40.109375" customWidth="1"/>
    <col min="3" max="3" width="18.109375" customWidth="1"/>
    <col min="4" max="4" width="11.6640625" customWidth="1"/>
    <col min="5" max="5" width="11.109375" customWidth="1"/>
    <col min="6" max="6" width="11.6640625" customWidth="1"/>
  </cols>
  <sheetData>
    <row r="1" spans="1:6" ht="15" customHeight="1">
      <c r="A1" s="169"/>
      <c r="B1" s="170"/>
      <c r="C1" s="170"/>
      <c r="D1" s="170"/>
      <c r="E1" s="170"/>
      <c r="F1" s="170"/>
    </row>
    <row r="2" spans="1:6" ht="15" customHeight="1">
      <c r="A2" s="170"/>
      <c r="B2" s="170"/>
      <c r="C2" s="170"/>
      <c r="D2" s="170"/>
      <c r="E2" s="170"/>
      <c r="F2" s="170"/>
    </row>
    <row r="3" spans="1:6" ht="15" customHeight="1">
      <c r="A3" s="170"/>
      <c r="B3" s="170"/>
      <c r="C3" s="170"/>
      <c r="D3" s="170"/>
      <c r="E3" s="170"/>
      <c r="F3" s="170"/>
    </row>
    <row r="4" spans="1:6" ht="51.75" customHeight="1">
      <c r="A4" s="170"/>
      <c r="B4" s="170"/>
      <c r="C4" s="170"/>
      <c r="D4" s="170"/>
      <c r="E4" s="170"/>
      <c r="F4" s="170"/>
    </row>
    <row r="5" spans="1:6" ht="15" customHeight="1">
      <c r="A5" s="170"/>
      <c r="B5" s="170"/>
      <c r="C5" s="170"/>
      <c r="D5" s="170"/>
      <c r="E5" s="170"/>
      <c r="F5" s="170"/>
    </row>
    <row r="6" spans="1:6" ht="63.75" customHeight="1">
      <c r="A6" s="171"/>
      <c r="B6" s="172"/>
      <c r="C6" s="172"/>
      <c r="D6" s="172"/>
      <c r="E6" s="172"/>
      <c r="F6" s="172"/>
    </row>
    <row r="7" spans="1:6" ht="15" customHeight="1">
      <c r="A7" s="176"/>
      <c r="B7" s="176"/>
      <c r="C7" s="176"/>
      <c r="D7" s="176"/>
      <c r="E7" s="176"/>
      <c r="F7" s="176"/>
    </row>
    <row r="8" spans="1:6" ht="15" customHeight="1">
      <c r="A8" s="176"/>
      <c r="B8" s="176"/>
      <c r="C8" s="176"/>
      <c r="D8" s="176"/>
      <c r="E8" s="176"/>
      <c r="F8" s="176"/>
    </row>
    <row r="9" spans="1:6" ht="15" customHeight="1">
      <c r="A9" s="175"/>
      <c r="B9" s="175"/>
      <c r="C9" s="174"/>
      <c r="D9" s="174"/>
      <c r="E9" s="174"/>
      <c r="F9" s="174"/>
    </row>
    <row r="10" spans="1:6" ht="15.75" customHeight="1">
      <c r="A10" s="175"/>
      <c r="B10" s="175"/>
      <c r="C10" s="174"/>
      <c r="D10" s="174"/>
      <c r="E10" s="174"/>
      <c r="F10" s="174"/>
    </row>
    <row r="11" spans="1:6">
      <c r="A11" s="175"/>
      <c r="B11" s="175"/>
      <c r="C11" s="174"/>
      <c r="D11" s="100"/>
      <c r="E11" s="100"/>
      <c r="F11" s="100"/>
    </row>
    <row r="12" spans="1:6" ht="15.6">
      <c r="A12" s="177"/>
      <c r="B12" s="177"/>
      <c r="C12" s="101"/>
      <c r="D12" s="101"/>
      <c r="E12" s="101"/>
      <c r="F12" s="101"/>
    </row>
    <row r="13" spans="1:6" ht="31.5" customHeight="1">
      <c r="A13" s="177"/>
      <c r="B13" s="177"/>
      <c r="C13" s="177"/>
      <c r="D13" s="177"/>
      <c r="E13" s="177"/>
      <c r="F13" s="177"/>
    </row>
    <row r="14" spans="1:6" ht="78.75" customHeight="1">
      <c r="A14" s="180"/>
      <c r="B14" s="180"/>
      <c r="C14" s="102"/>
      <c r="D14" s="103"/>
      <c r="E14" s="103"/>
      <c r="F14" s="103"/>
    </row>
    <row r="15" spans="1:6" ht="110.25" customHeight="1">
      <c r="A15" s="180"/>
      <c r="B15" s="180"/>
      <c r="C15" s="102"/>
      <c r="D15" s="103"/>
      <c r="E15" s="103"/>
      <c r="F15" s="103"/>
    </row>
    <row r="16" spans="1:6" ht="78.75" customHeight="1">
      <c r="A16" s="180"/>
      <c r="B16" s="180"/>
      <c r="C16" s="102"/>
      <c r="D16" s="103"/>
      <c r="E16" s="103"/>
      <c r="F16" s="103"/>
    </row>
    <row r="17" spans="1:6" ht="94.5" customHeight="1">
      <c r="A17" s="180"/>
      <c r="B17" s="180"/>
      <c r="C17" s="102"/>
      <c r="D17" s="103"/>
      <c r="E17" s="103"/>
      <c r="F17" s="103"/>
    </row>
    <row r="18" spans="1:6" ht="47.25" customHeight="1">
      <c r="A18" s="180"/>
      <c r="B18" s="180"/>
      <c r="C18" s="102"/>
      <c r="D18" s="103"/>
      <c r="E18" s="103"/>
      <c r="F18" s="103"/>
    </row>
    <row r="19" spans="1:6" ht="78.75" customHeight="1">
      <c r="A19" s="179"/>
      <c r="B19" s="179"/>
      <c r="C19" s="102"/>
      <c r="D19" s="103"/>
      <c r="E19" s="103"/>
      <c r="F19" s="103"/>
    </row>
    <row r="20" spans="1:6" ht="58.8" customHeight="1">
      <c r="A20" s="178"/>
      <c r="B20" s="178"/>
      <c r="C20" s="102"/>
      <c r="D20" s="104"/>
      <c r="E20" s="104"/>
      <c r="F20" s="104"/>
    </row>
    <row r="21" spans="1:6" ht="22.5" customHeight="1">
      <c r="A21" s="173"/>
      <c r="B21" s="173"/>
      <c r="C21" s="105"/>
      <c r="D21" s="106"/>
      <c r="E21" s="106"/>
      <c r="F21" s="106"/>
    </row>
    <row r="22" spans="1:6" ht="36.75" customHeight="1">
      <c r="A22" s="173"/>
      <c r="B22" s="173"/>
      <c r="C22" s="105"/>
      <c r="D22" s="106"/>
      <c r="E22" s="106"/>
      <c r="F22" s="106"/>
    </row>
    <row r="23" spans="1:6" ht="36.75" customHeight="1">
      <c r="A23" s="173"/>
      <c r="B23" s="173"/>
      <c r="C23" s="105"/>
      <c r="D23" s="106"/>
      <c r="E23" s="106"/>
      <c r="F23" s="106"/>
    </row>
    <row r="24" spans="1:6" ht="58.5" customHeight="1">
      <c r="A24" s="178"/>
      <c r="B24" s="178"/>
      <c r="C24" s="107"/>
      <c r="D24" s="108"/>
      <c r="E24" s="108"/>
      <c r="F24" s="108"/>
    </row>
    <row r="25" spans="1:6" ht="100.5" customHeight="1">
      <c r="A25" s="178"/>
      <c r="B25" s="178"/>
      <c r="C25" s="102"/>
      <c r="D25" s="108"/>
      <c r="E25" s="108"/>
      <c r="F25" s="108"/>
    </row>
    <row r="26" spans="1:6" ht="15.6">
      <c r="A26" s="168"/>
      <c r="B26" s="168"/>
      <c r="C26" s="109"/>
      <c r="D26" s="110"/>
      <c r="E26" s="110"/>
      <c r="F26" s="110"/>
    </row>
  </sheetData>
  <mergeCells count="25">
    <mergeCell ref="A19:B19"/>
    <mergeCell ref="A21:B21"/>
    <mergeCell ref="A22:B22"/>
    <mergeCell ref="A18:B18"/>
    <mergeCell ref="A13:B13"/>
    <mergeCell ref="A14:B14"/>
    <mergeCell ref="A15:B15"/>
    <mergeCell ref="A16:B16"/>
    <mergeCell ref="A17:B17"/>
    <mergeCell ref="A26:B26"/>
    <mergeCell ref="A1:F4"/>
    <mergeCell ref="A6:F6"/>
    <mergeCell ref="A23:B23"/>
    <mergeCell ref="A5:F5"/>
    <mergeCell ref="C9:C11"/>
    <mergeCell ref="D9:F9"/>
    <mergeCell ref="A9:B11"/>
    <mergeCell ref="A7:F7"/>
    <mergeCell ref="A8:F8"/>
    <mergeCell ref="C13:F13"/>
    <mergeCell ref="A20:B20"/>
    <mergeCell ref="A24:B24"/>
    <mergeCell ref="A12:B12"/>
    <mergeCell ref="D10:F10"/>
    <mergeCell ref="A25:B25"/>
  </mergeCells>
  <pageMargins left="0.11811023622047245" right="0.11811023622047245" top="0.74803149606299213" bottom="0.74803149606299213" header="0.31496062992125984" footer="0.31496062992125984"/>
  <pageSetup paperSize="9" scale="98" fitToHeight="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4</vt:lpstr>
      <vt:lpstr>приложение 5</vt:lpstr>
      <vt:lpstr>приложение 6</vt:lpstr>
      <vt:lpstr>приложение 7</vt:lpstr>
      <vt:lpstr>приложение 9 </vt:lpstr>
    </vt:vector>
  </TitlesOfParts>
  <Company>WolfishLair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2025-02-11T07:37:13Z</cp:lastPrinted>
  <dcterms:created xsi:type="dcterms:W3CDTF">2022-09-14T12:35:13Z</dcterms:created>
  <dcterms:modified xsi:type="dcterms:W3CDTF">2025-02-11T07:39:26Z</dcterms:modified>
</cp:coreProperties>
</file>